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680" activeTab="0"/>
  </bookViews>
  <sheets>
    <sheet name="příjmy" sheetId="1" r:id="rId1"/>
    <sheet name="neinv.výdaje" sheetId="2" r:id="rId2"/>
    <sheet name="inv.výdaje" sheetId="3" r:id="rId3"/>
    <sheet name="hlavní ukazatele" sheetId="4" r:id="rId4"/>
    <sheet name="§" sheetId="5" r:id="rId5"/>
  </sheets>
  <definedNames>
    <definedName name="_xlnm.Print_Area" localSheetId="4">'§'!$A$1:$E$67</definedName>
    <definedName name="_xlnm.Print_Area" localSheetId="3">'hlavní ukazatele'!$A$1:$H$29</definedName>
    <definedName name="_xlnm.Print_Area" localSheetId="2">'inv.výdaje'!$A$1:$G$35</definedName>
    <definedName name="_xlnm.Print_Area" localSheetId="1">'neinv.výdaje'!$A$1:$GP$202</definedName>
    <definedName name="_xlnm.Print_Area" localSheetId="0">'příjmy'!$A$1:$J$58</definedName>
  </definedNames>
  <calcPr fullCalcOnLoad="1"/>
</workbook>
</file>

<file path=xl/sharedStrings.xml><?xml version="1.0" encoding="utf-8"?>
<sst xmlns="http://schemas.openxmlformats.org/spreadsheetml/2006/main" count="533" uniqueCount="297">
  <si>
    <t>Obec Rozvadov</t>
  </si>
  <si>
    <t>SÚ</t>
  </si>
  <si>
    <t>AÚ</t>
  </si>
  <si>
    <t>org</t>
  </si>
  <si>
    <t>UZ</t>
  </si>
  <si>
    <t>poznámka</t>
  </si>
  <si>
    <t>práv. os.</t>
  </si>
  <si>
    <t>daň z příjmu obce</t>
  </si>
  <si>
    <t>DPH</t>
  </si>
  <si>
    <t>odnětí zem. p.</t>
  </si>
  <si>
    <t>pes</t>
  </si>
  <si>
    <t>ubytování</t>
  </si>
  <si>
    <t>správní poplatek</t>
  </si>
  <si>
    <t>daň z nemovitostí</t>
  </si>
  <si>
    <t>voda</t>
  </si>
  <si>
    <t>pitná voda</t>
  </si>
  <si>
    <t>BH nájem</t>
  </si>
  <si>
    <t>BH</t>
  </si>
  <si>
    <t>služby</t>
  </si>
  <si>
    <t>Místní správa</t>
  </si>
  <si>
    <t>úroky</t>
  </si>
  <si>
    <t>materiál</t>
  </si>
  <si>
    <t>el.en.</t>
  </si>
  <si>
    <t>el. en.</t>
  </si>
  <si>
    <t>ČOV</t>
  </si>
  <si>
    <t>Mateřská škola</t>
  </si>
  <si>
    <t>plyn</t>
  </si>
  <si>
    <t>cestovné</t>
  </si>
  <si>
    <t>neinv.příspěvek zřízeným PO</t>
  </si>
  <si>
    <t>Základní škola</t>
  </si>
  <si>
    <t>předplatné</t>
  </si>
  <si>
    <t>činnosti knihovnické</t>
  </si>
  <si>
    <t>kulturní akce - materiál</t>
  </si>
  <si>
    <t>kulturní akce - pohoštění</t>
  </si>
  <si>
    <t>ost.záležitosti kultury</t>
  </si>
  <si>
    <t>el.en</t>
  </si>
  <si>
    <t>ostatní služby</t>
  </si>
  <si>
    <t>opravy a udržování</t>
  </si>
  <si>
    <t>Bytové hospodářství</t>
  </si>
  <si>
    <t>Veřejné osvětlení</t>
  </si>
  <si>
    <t>hřiště - el.en.</t>
  </si>
  <si>
    <t>ostatní osobní výdaje</t>
  </si>
  <si>
    <t>pov. poj. na veřejné zdravotní pojištění</t>
  </si>
  <si>
    <t>ochranné pomůcky</t>
  </si>
  <si>
    <t>školení</t>
  </si>
  <si>
    <t>pohoštění</t>
  </si>
  <si>
    <t>Místní hospodářství</t>
  </si>
  <si>
    <t>sběr a odvoz komunálních odpadů</t>
  </si>
  <si>
    <t>zastupitelstvo obce</t>
  </si>
  <si>
    <t>odměny členů zastupitelstva obce</t>
  </si>
  <si>
    <t>pov.poj. na veřejné zdravotní pojištění</t>
  </si>
  <si>
    <t>platy zaměstnanců v pracovním poměru</t>
  </si>
  <si>
    <t>předplatné, knihy aj.</t>
  </si>
  <si>
    <t>poštovné</t>
  </si>
  <si>
    <t>pojištění obce</t>
  </si>
  <si>
    <t>nájemné za půdu</t>
  </si>
  <si>
    <t>platby daní a poplatků</t>
  </si>
  <si>
    <t>pov. pojištění hrazené obcí</t>
  </si>
  <si>
    <t>daň z příjmů obce (p 1122)</t>
  </si>
  <si>
    <t>p</t>
  </si>
  <si>
    <t>§</t>
  </si>
  <si>
    <t>péče o vzhled obce a veřejná zeleň</t>
  </si>
  <si>
    <t>úro a popl.bance</t>
  </si>
  <si>
    <t xml:space="preserve">pov.poj. na soc. zabezpečení </t>
  </si>
  <si>
    <t>kulturní akce - cestové</t>
  </si>
  <si>
    <t>BH služby</t>
  </si>
  <si>
    <t>nájemné za byty SBD TC</t>
  </si>
  <si>
    <t>osa</t>
  </si>
  <si>
    <t>pronájmy nebyt.prostor</t>
  </si>
  <si>
    <t>23x</t>
  </si>
  <si>
    <t>FRB splátka</t>
  </si>
  <si>
    <t>0000</t>
  </si>
  <si>
    <t>pronájem pozemků</t>
  </si>
  <si>
    <t>služby peněžních ústavů ZBU</t>
  </si>
  <si>
    <t>služby peněžních ústavů FRB</t>
  </si>
  <si>
    <t>DDHM</t>
  </si>
  <si>
    <t>komunální služby,míst.rozvoj</t>
  </si>
  <si>
    <t>provoz veř.silnič.dopravy</t>
  </si>
  <si>
    <t>kutl.akce</t>
  </si>
  <si>
    <t>sportovní zařízení v majetku obce</t>
  </si>
  <si>
    <t>požární ochrana</t>
  </si>
  <si>
    <t>součet výdajů</t>
  </si>
  <si>
    <t>0065</t>
  </si>
  <si>
    <t>0072</t>
  </si>
  <si>
    <t>0092</t>
  </si>
  <si>
    <t>0093</t>
  </si>
  <si>
    <t>0082</t>
  </si>
  <si>
    <t>0122</t>
  </si>
  <si>
    <t>0134</t>
  </si>
  <si>
    <t>0066</t>
  </si>
  <si>
    <t>0102</t>
  </si>
  <si>
    <t>0152</t>
  </si>
  <si>
    <t>0003</t>
  </si>
  <si>
    <t>0002</t>
  </si>
  <si>
    <t>daňové příjmy celkem</t>
  </si>
  <si>
    <t>p 1xxx</t>
  </si>
  <si>
    <t>nedaňové příjmy celkem</t>
  </si>
  <si>
    <t>p 2xxx</t>
  </si>
  <si>
    <t>kapitálové příjmy celkem</t>
  </si>
  <si>
    <t>p 3xxx</t>
  </si>
  <si>
    <t>přijaté transfery</t>
  </si>
  <si>
    <t>p 4xxx</t>
  </si>
  <si>
    <t>z toho :</t>
  </si>
  <si>
    <t xml:space="preserve"> důchodci zájezdy</t>
  </si>
  <si>
    <t>Komunální služby a územ. rozvoj</t>
  </si>
  <si>
    <t>Q. odměna ekodepon</t>
  </si>
  <si>
    <t>amfiteatr</t>
  </si>
  <si>
    <t>položka</t>
  </si>
  <si>
    <t>neinv. příspěvek zřízeným PO, návrh rozpočtu MŠ</t>
  </si>
  <si>
    <t>ostatní služby (reize, právní)</t>
  </si>
  <si>
    <t>1152</t>
  </si>
  <si>
    <t>PHM</t>
  </si>
  <si>
    <t>dopravní park</t>
  </si>
  <si>
    <t>důchodci občerstvení</t>
  </si>
  <si>
    <t>příspěvek na SF</t>
  </si>
  <si>
    <t>odvětvové třídění</t>
  </si>
  <si>
    <t>druhové třídění</t>
  </si>
  <si>
    <t>zájmová činnost</t>
  </si>
  <si>
    <t xml:space="preserve">na údržbu </t>
  </si>
  <si>
    <t>převod vlastním fondům</t>
  </si>
  <si>
    <t>sociální fond obce</t>
  </si>
  <si>
    <t>0022</t>
  </si>
  <si>
    <t>kul.a sport.akce jednotlivci a hromadné</t>
  </si>
  <si>
    <t xml:space="preserve">neinvestiční transfery soukromoprávním subjektům </t>
  </si>
  <si>
    <t>výdaje na platy, ostat.platby za provedenou práci a pojistné</t>
  </si>
  <si>
    <t>neinvestiční transfery veřejnoprávním subjektům a mezi peněžními fondy téhož subjektu</t>
  </si>
  <si>
    <t>neinvestiční nákupy a související výdaje</t>
  </si>
  <si>
    <t xml:space="preserve">opravy a udržování </t>
  </si>
  <si>
    <t>Kč</t>
  </si>
  <si>
    <t xml:space="preserve">amfiteatr oprava udržba </t>
  </si>
  <si>
    <t>3012</t>
  </si>
  <si>
    <t>ošatné</t>
  </si>
  <si>
    <t>NEINVESTIČNÍ   výdaje</t>
  </si>
  <si>
    <t>P Ř Í J M Y</t>
  </si>
  <si>
    <t>naše vydané faktury</t>
  </si>
  <si>
    <t>V Ý D A J E</t>
  </si>
  <si>
    <t>pronájem pártystanu a podia</t>
  </si>
  <si>
    <t>F I N A N C O V Á N Í</t>
  </si>
  <si>
    <t>příjmy celkem</t>
  </si>
  <si>
    <t>výdaje celkem</t>
  </si>
  <si>
    <t>neinvestiční výdaje</t>
  </si>
  <si>
    <t>p 5xxx</t>
  </si>
  <si>
    <t>investiční výdaje</t>
  </si>
  <si>
    <t>p 6xxx</t>
  </si>
  <si>
    <t>saldo  příjmy minus výdaje</t>
  </si>
  <si>
    <t xml:space="preserve">financování </t>
  </si>
  <si>
    <t>se s opačným znaménkem musí rozvnat saldu</t>
  </si>
  <si>
    <t>8115 změna stavu na bank.účtech</t>
  </si>
  <si>
    <t>zapojení přebytku hospodaření</t>
  </si>
  <si>
    <t>p 8115</t>
  </si>
  <si>
    <t>náhrada mzdy - nemoc</t>
  </si>
  <si>
    <t>přebytek hospodaření z minulých let kryje výdaje rozpočtu</t>
  </si>
  <si>
    <t>h l a v n í     u k a z a t e l e</t>
  </si>
  <si>
    <t>celkem za položku</t>
  </si>
  <si>
    <t>celkem za §</t>
  </si>
  <si>
    <t>INVESTIČNÍ   výdaje</t>
  </si>
  <si>
    <t>SU 231 AU 32</t>
  </si>
  <si>
    <t>50xx</t>
  </si>
  <si>
    <t>51xx</t>
  </si>
  <si>
    <t>52xx</t>
  </si>
  <si>
    <t>53xx</t>
  </si>
  <si>
    <t>54xx</t>
  </si>
  <si>
    <t>56xx</t>
  </si>
  <si>
    <t>náhrada nemoci</t>
  </si>
  <si>
    <t>dle odvětvového třídění rozpočtové skladby</t>
  </si>
  <si>
    <t>pronájmy nebytových prostor</t>
  </si>
  <si>
    <t>úro</t>
  </si>
  <si>
    <t>I N V E S T I Č N Í     výdaje</t>
  </si>
  <si>
    <t>obecní majetek</t>
  </si>
  <si>
    <t>FINANCOVÁNÍ</t>
  </si>
  <si>
    <t>ošatné SF</t>
  </si>
  <si>
    <t>dopravní obslužnost</t>
  </si>
  <si>
    <t>Revital</t>
  </si>
  <si>
    <t>kult.akce</t>
  </si>
  <si>
    <t>akce</t>
  </si>
  <si>
    <t>občerstvení</t>
  </si>
  <si>
    <t>udržba hřiště, Hareko</t>
  </si>
  <si>
    <t>opravy a údržby</t>
  </si>
  <si>
    <t xml:space="preserve">DDHM </t>
  </si>
  <si>
    <t>součet</t>
  </si>
  <si>
    <t>Rozvadov hřiště - materiál</t>
  </si>
  <si>
    <t>ostatní tělových.činnost</t>
  </si>
  <si>
    <t xml:space="preserve">služby zpracování dat </t>
  </si>
  <si>
    <t xml:space="preserve"> OSA ap.</t>
  </si>
  <si>
    <t>SF ostatní služby ( stravenky-úhrada )</t>
  </si>
  <si>
    <t>prodej pozemků</t>
  </si>
  <si>
    <t>pronájmy nebyt.prostor, N.D.</t>
  </si>
  <si>
    <t>2.</t>
  </si>
  <si>
    <t>3.</t>
  </si>
  <si>
    <t>4.</t>
  </si>
  <si>
    <t xml:space="preserve">el.en. </t>
  </si>
  <si>
    <t xml:space="preserve">materiál </t>
  </si>
  <si>
    <t xml:space="preserve">oprava a udržování </t>
  </si>
  <si>
    <t>1.-7.</t>
  </si>
  <si>
    <t>5.</t>
  </si>
  <si>
    <t>6.</t>
  </si>
  <si>
    <t>7.</t>
  </si>
  <si>
    <t>1.-2.</t>
  </si>
  <si>
    <t xml:space="preserve">DPH </t>
  </si>
  <si>
    <t>z toho</t>
  </si>
  <si>
    <t>údržba budov na Kótě,inv.č.412</t>
  </si>
  <si>
    <t xml:space="preserve">dotace SR   </t>
  </si>
  <si>
    <t>1.-3.</t>
  </si>
  <si>
    <t>příspěv.svaz měst a obcí, odbory</t>
  </si>
  <si>
    <t>kolky</t>
  </si>
  <si>
    <t>platby daní a poplatků ( dál.zn.)(daň z přev.nemov.)</t>
  </si>
  <si>
    <t>příspěvek na penzijní fond zaměstnancům</t>
  </si>
  <si>
    <t>0099</t>
  </si>
  <si>
    <t>mat</t>
  </si>
  <si>
    <t>hřbitov</t>
  </si>
  <si>
    <t>nákup pozemků</t>
  </si>
  <si>
    <t>položka 1xxx a 4xxx a 2460</t>
  </si>
  <si>
    <t>záležitosti ost.komunikací</t>
  </si>
  <si>
    <t>rozpočet je sestaven jako schodkový</t>
  </si>
  <si>
    <t>činnosti kostela</t>
  </si>
  <si>
    <t>Václavská pouť</t>
  </si>
  <si>
    <t>0094</t>
  </si>
  <si>
    <t>Rozvadovské slavnosti</t>
  </si>
  <si>
    <t>akce - Svatá Kateřina</t>
  </si>
  <si>
    <t>0084</t>
  </si>
  <si>
    <t>vítání občanků, výročí, pohřeb</t>
  </si>
  <si>
    <t>0085</t>
  </si>
  <si>
    <t>Naučné stezky</t>
  </si>
  <si>
    <t>Kóta</t>
  </si>
  <si>
    <t xml:space="preserve">pohoštění při zasedání ZO </t>
  </si>
  <si>
    <t xml:space="preserve">telefony </t>
  </si>
  <si>
    <t>FRB půjčka obyvatelstvu</t>
  </si>
  <si>
    <t>půjčka</t>
  </si>
  <si>
    <t>MK opravy, údržby,chodníky-oprava</t>
  </si>
  <si>
    <t>nákup materiálu</t>
  </si>
  <si>
    <t xml:space="preserve">TJ Rozvadov příspěvek  </t>
  </si>
  <si>
    <t>SDH příspěvek</t>
  </si>
  <si>
    <t>OZP (ochrana zeměděl.půd)</t>
  </si>
  <si>
    <t>NEINVESTIČNÍ VÝDAJE</t>
  </si>
  <si>
    <t>stravování žáků</t>
  </si>
  <si>
    <t>oprava a udržování,přístřešky na PDO</t>
  </si>
  <si>
    <t>přebytek hospodaření z min.let</t>
  </si>
  <si>
    <t>výstavba VO</t>
  </si>
  <si>
    <t>příjmy z poskyt.služ. (hrob.místo)</t>
  </si>
  <si>
    <t>3020</t>
  </si>
  <si>
    <t>přístřešky PDO</t>
  </si>
  <si>
    <t>příjmy z poskyt.služeb</t>
  </si>
  <si>
    <t>pohřebnictví</t>
  </si>
  <si>
    <t xml:space="preserve">osa, </t>
  </si>
  <si>
    <t>akce, pouťové atrakce</t>
  </si>
  <si>
    <t>daň z hazardních a techn.her</t>
  </si>
  <si>
    <t>CSS TC 5,</t>
  </si>
  <si>
    <t>oprava pomníku Sv. Kateřina</t>
  </si>
  <si>
    <t>rekonstrukce MK u pošty</t>
  </si>
  <si>
    <t>výstavba objektu SDH</t>
  </si>
  <si>
    <t>VO -výstavba  obec</t>
  </si>
  <si>
    <t>nákup kontejnerů na PDO</t>
  </si>
  <si>
    <t>plynová přpojka - Krupová OÚ</t>
  </si>
  <si>
    <t>3025</t>
  </si>
  <si>
    <t>3026</t>
  </si>
  <si>
    <t>3028</t>
  </si>
  <si>
    <t>ekodepon</t>
  </si>
  <si>
    <t>daň z příjmů fyz.os.placená plátci</t>
  </si>
  <si>
    <t>daň z příjmů fyz.os.placená poplatníky</t>
  </si>
  <si>
    <t>daň z přjmů fyz.os.vybíraná srážkou</t>
  </si>
  <si>
    <t>služby ekodepon atd.- sběr a svoz komunál.odpadu</t>
  </si>
  <si>
    <t>služby ekodepon atd. - plast, papír, sklo</t>
  </si>
  <si>
    <t>služby ekodepon atd. - nebezpečný odpad</t>
  </si>
  <si>
    <t>Komunální služby a územ. Rozvoj</t>
  </si>
  <si>
    <t>sociální fond</t>
  </si>
  <si>
    <t xml:space="preserve"> Keramika RZ 30,</t>
  </si>
  <si>
    <t>el.en. /vodárna/</t>
  </si>
  <si>
    <t>CZP TC 5, STP Bor 10,</t>
  </si>
  <si>
    <t>právní služby ( záliš )</t>
  </si>
  <si>
    <t>kabiny - přestavba (pivnice)</t>
  </si>
  <si>
    <t>vrt</t>
  </si>
  <si>
    <t>kulturní akce - služby (hudba, ohňostroj  aj.), kámen pod křížem</t>
  </si>
  <si>
    <t>projekt.dokumentace-administrace</t>
  </si>
  <si>
    <t>celkový přehled návrhu rozpočtu na rok 2018</t>
  </si>
  <si>
    <t>rekonstrukce klubovny - střelecký kroužek</t>
  </si>
  <si>
    <t>demolice OÚ č.10</t>
  </si>
  <si>
    <t>materiál, nářadí</t>
  </si>
  <si>
    <t>materiál, vánoční ozdoby</t>
  </si>
  <si>
    <t>nákup techniky</t>
  </si>
  <si>
    <t>rekonstrukce čp.104</t>
  </si>
  <si>
    <t>budova ZŠ - rekonstrukce tříd</t>
  </si>
  <si>
    <t>MS T.R 40, ČSV Tře. 5, AMVC 5, KČT 5, FOD 5, KVH Hraničář 10,</t>
  </si>
  <si>
    <t>důchodci - neinv.přísp.</t>
  </si>
  <si>
    <t>veřejna zeleň - OÚ čp.142</t>
  </si>
  <si>
    <t>rekonstrukce MK Milíře</t>
  </si>
  <si>
    <t>poliklinika Bor 5, Hospic TC 20,</t>
  </si>
  <si>
    <t xml:space="preserve">KÚ, GO, věc.bř., TVR popl.  apod., rozhlas </t>
  </si>
  <si>
    <t>1601 CÚ-převod za porušení OZP</t>
  </si>
  <si>
    <t>1636 CÚ - odnětí lesní půdy</t>
  </si>
  <si>
    <t>rekonstrukce klubovny (střelecký kroužek)</t>
  </si>
  <si>
    <t>demolice OÚ čp.10</t>
  </si>
  <si>
    <t>projektová dokumentace</t>
  </si>
  <si>
    <t>rekonstrukce vodovodního řádu čp.225</t>
  </si>
  <si>
    <t>veřejná zeleň</t>
  </si>
  <si>
    <t>Schválený rozpočet obce Rozvadov pro rok 2019</t>
  </si>
  <si>
    <t>ZO schválilo dne 23.1.2019, usn. č. I 4/3</t>
  </si>
  <si>
    <t>ZO schválilo dne 23.1.2019, usn.č.I. 4/3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</si>
</sst>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u val="singleAccounting"/>
      <sz val="16"/>
      <name val="Arial"/>
      <family val="2"/>
    </font>
    <font>
      <sz val="24"/>
      <name val="Arial"/>
      <family val="2"/>
    </font>
    <font>
      <b/>
      <u val="single"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u val="single"/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i/>
      <sz val="14"/>
      <color indexed="17"/>
      <name val="Arial"/>
      <family val="2"/>
    </font>
    <font>
      <i/>
      <u val="single"/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i/>
      <sz val="22"/>
      <name val="Arial"/>
      <family val="2"/>
    </font>
    <font>
      <b/>
      <i/>
      <sz val="22"/>
      <name val="Arial"/>
      <family val="2"/>
    </font>
    <font>
      <i/>
      <sz val="28"/>
      <name val="Arial"/>
      <family val="2"/>
    </font>
    <font>
      <b/>
      <i/>
      <sz val="18"/>
      <name val="Arial"/>
      <family val="2"/>
    </font>
    <font>
      <i/>
      <sz val="12"/>
      <name val="Arial"/>
      <family val="2"/>
    </font>
    <font>
      <b/>
      <i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7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30"/>
      <name val="Arial"/>
      <family val="2"/>
    </font>
    <font>
      <sz val="16"/>
      <color indexed="10"/>
      <name val="Arial"/>
      <family val="2"/>
    </font>
    <font>
      <b/>
      <i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sz val="14"/>
      <color rgb="FF00B050"/>
      <name val="Arial"/>
      <family val="2"/>
    </font>
    <font>
      <b/>
      <sz val="14"/>
      <color rgb="FF0070C0"/>
      <name val="Arial"/>
      <family val="2"/>
    </font>
    <font>
      <sz val="16"/>
      <color rgb="FFFF0000"/>
      <name val="Arial"/>
      <family val="2"/>
    </font>
    <font>
      <b/>
      <i/>
      <sz val="14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47">
    <xf numFmtId="0" fontId="0" fillId="0" borderId="0" xfId="0" applyAlignment="1">
      <alignment/>
    </xf>
    <xf numFmtId="0" fontId="21" fillId="0" borderId="0" xfId="48" applyFont="1" applyFill="1" applyBorder="1" applyAlignment="1">
      <alignment horizontal="center"/>
      <protection/>
    </xf>
    <xf numFmtId="49" fontId="21" fillId="0" borderId="0" xfId="48" applyNumberFormat="1" applyFont="1" applyFill="1" applyBorder="1" applyAlignment="1">
      <alignment horizontal="center"/>
      <protection/>
    </xf>
    <xf numFmtId="0" fontId="22" fillId="0" borderId="10" xfId="48" applyFont="1" applyBorder="1" applyAlignment="1">
      <alignment horizontal="center"/>
      <protection/>
    </xf>
    <xf numFmtId="0" fontId="22" fillId="0" borderId="0" xfId="48" applyFont="1" applyBorder="1">
      <alignment/>
      <protection/>
    </xf>
    <xf numFmtId="0" fontId="22" fillId="0" borderId="10" xfId="48" applyFont="1" applyBorder="1">
      <alignment/>
      <protection/>
    </xf>
    <xf numFmtId="0" fontId="22" fillId="0" borderId="0" xfId="48" applyFont="1" applyFill="1" applyBorder="1">
      <alignment/>
      <protection/>
    </xf>
    <xf numFmtId="0" fontId="22" fillId="0" borderId="0" xfId="48" applyFont="1">
      <alignment/>
      <protection/>
    </xf>
    <xf numFmtId="0" fontId="22" fillId="0" borderId="11" xfId="48" applyFont="1" applyBorder="1" applyAlignment="1">
      <alignment horizontal="center"/>
      <protection/>
    </xf>
    <xf numFmtId="49" fontId="22" fillId="0" borderId="11" xfId="48" applyNumberFormat="1" applyFont="1" applyBorder="1" applyAlignment="1">
      <alignment horizontal="center"/>
      <protection/>
    </xf>
    <xf numFmtId="0" fontId="22" fillId="0" borderId="12" xfId="48" applyFont="1" applyBorder="1">
      <alignment/>
      <protection/>
    </xf>
    <xf numFmtId="0" fontId="22" fillId="0" borderId="0" xfId="48" applyFont="1" applyFill="1" applyBorder="1" applyAlignment="1">
      <alignment wrapText="1"/>
      <protection/>
    </xf>
    <xf numFmtId="0" fontId="22" fillId="0" borderId="13" xfId="48" applyFont="1" applyBorder="1" applyAlignment="1">
      <alignment horizontal="left"/>
      <protection/>
    </xf>
    <xf numFmtId="0" fontId="22" fillId="0" borderId="14" xfId="48" applyFont="1" applyBorder="1" applyAlignment="1">
      <alignment horizontal="center"/>
      <protection/>
    </xf>
    <xf numFmtId="49" fontId="22" fillId="0" borderId="14" xfId="48" applyNumberFormat="1" applyFont="1" applyBorder="1" applyAlignment="1">
      <alignment horizontal="center"/>
      <protection/>
    </xf>
    <xf numFmtId="0" fontId="22" fillId="0" borderId="14" xfId="48" applyFont="1" applyBorder="1">
      <alignment/>
      <protection/>
    </xf>
    <xf numFmtId="0" fontId="22" fillId="0" borderId="0" xfId="48" applyFont="1" applyBorder="1" applyAlignment="1">
      <alignment wrapText="1"/>
      <protection/>
    </xf>
    <xf numFmtId="0" fontId="22" fillId="0" borderId="15" xfId="48" applyFont="1" applyBorder="1" applyAlignment="1">
      <alignment horizontal="left"/>
      <protection/>
    </xf>
    <xf numFmtId="49" fontId="22" fillId="0" borderId="10" xfId="48" applyNumberFormat="1" applyFont="1" applyBorder="1" applyAlignment="1">
      <alignment horizontal="center"/>
      <protection/>
    </xf>
    <xf numFmtId="0" fontId="22" fillId="0" borderId="15" xfId="48" applyFont="1" applyBorder="1">
      <alignment/>
      <protection/>
    </xf>
    <xf numFmtId="0" fontId="22" fillId="0" borderId="0" xfId="48" applyFont="1" applyFill="1" applyBorder="1" applyAlignment="1">
      <alignment horizontal="left"/>
      <protection/>
    </xf>
    <xf numFmtId="0" fontId="22" fillId="0" borderId="0" xfId="48" applyFont="1" applyFill="1" applyBorder="1" applyAlignment="1">
      <alignment horizontal="center"/>
      <protection/>
    </xf>
    <xf numFmtId="49" fontId="22" fillId="0" borderId="0" xfId="48" applyNumberFormat="1" applyFont="1" applyFill="1" applyBorder="1" applyAlignment="1">
      <alignment horizontal="center"/>
      <protection/>
    </xf>
    <xf numFmtId="0" fontId="23" fillId="24" borderId="16" xfId="49" applyFont="1" applyFill="1" applyBorder="1" applyAlignment="1">
      <alignment horizontal="center"/>
      <protection/>
    </xf>
    <xf numFmtId="0" fontId="23" fillId="0" borderId="0" xfId="49" applyFont="1" applyFill="1" applyBorder="1" applyAlignment="1">
      <alignment horizontal="left"/>
      <protection/>
    </xf>
    <xf numFmtId="0" fontId="22" fillId="0" borderId="16" xfId="49" applyFont="1" applyBorder="1" applyAlignment="1">
      <alignment horizontal="center"/>
      <protection/>
    </xf>
    <xf numFmtId="0" fontId="23" fillId="25" borderId="16" xfId="49" applyFont="1" applyFill="1" applyBorder="1" applyAlignment="1">
      <alignment horizontal="center"/>
      <protection/>
    </xf>
    <xf numFmtId="49" fontId="22" fillId="0" borderId="16" xfId="49" applyNumberFormat="1" applyFont="1" applyBorder="1" applyAlignment="1">
      <alignment horizontal="center"/>
      <protection/>
    </xf>
    <xf numFmtId="0" fontId="22" fillId="0" borderId="16" xfId="49" applyFont="1" applyBorder="1" applyAlignment="1">
      <alignment wrapText="1"/>
      <protection/>
    </xf>
    <xf numFmtId="0" fontId="22" fillId="0" borderId="0" xfId="49" applyFont="1" applyFill="1" applyBorder="1">
      <alignment/>
      <protection/>
    </xf>
    <xf numFmtId="0" fontId="22" fillId="0" borderId="0" xfId="49" applyFont="1" applyBorder="1">
      <alignment/>
      <protection/>
    </xf>
    <xf numFmtId="0" fontId="22" fillId="0" borderId="0" xfId="0" applyFont="1" applyAlignment="1">
      <alignment/>
    </xf>
    <xf numFmtId="0" fontId="22" fillId="0" borderId="16" xfId="49" applyFont="1" applyFill="1" applyBorder="1" applyAlignment="1">
      <alignment horizontal="center"/>
      <protection/>
    </xf>
    <xf numFmtId="49" fontId="22" fillId="26" borderId="17" xfId="49" applyNumberFormat="1" applyFont="1" applyFill="1" applyBorder="1" applyAlignment="1">
      <alignment horizontal="center"/>
      <protection/>
    </xf>
    <xf numFmtId="0" fontId="22" fillId="26" borderId="11" xfId="49" applyFont="1" applyFill="1" applyBorder="1" applyAlignment="1">
      <alignment horizontal="center"/>
      <protection/>
    </xf>
    <xf numFmtId="49" fontId="22" fillId="0" borderId="16" xfId="49" applyNumberFormat="1" applyFont="1" applyFill="1" applyBorder="1" applyAlignment="1">
      <alignment horizontal="center"/>
      <protection/>
    </xf>
    <xf numFmtId="0" fontId="22" fillId="26" borderId="12" xfId="49" applyFont="1" applyFill="1" applyBorder="1" applyAlignment="1">
      <alignment wrapText="1"/>
      <protection/>
    </xf>
    <xf numFmtId="0" fontId="22" fillId="0" borderId="16" xfId="49" applyFont="1" applyBorder="1" applyAlignment="1">
      <alignment horizontal="left" wrapText="1"/>
      <protection/>
    </xf>
    <xf numFmtId="0" fontId="23" fillId="0" borderId="16" xfId="49" applyFont="1" applyFill="1" applyBorder="1" applyAlignment="1">
      <alignment horizontal="center"/>
      <protection/>
    </xf>
    <xf numFmtId="0" fontId="23" fillId="0" borderId="16" xfId="49" applyFont="1" applyBorder="1" applyAlignment="1">
      <alignment horizontal="center"/>
      <protection/>
    </xf>
    <xf numFmtId="0" fontId="23" fillId="0" borderId="10" xfId="49" applyFont="1" applyBorder="1">
      <alignment/>
      <protection/>
    </xf>
    <xf numFmtId="0" fontId="23" fillId="0" borderId="11" xfId="48" applyFont="1" applyBorder="1" applyAlignment="1">
      <alignment horizontal="center"/>
      <protection/>
    </xf>
    <xf numFmtId="0" fontId="23" fillId="0" borderId="14" xfId="48" applyFont="1" applyBorder="1" applyAlignment="1">
      <alignment horizontal="center"/>
      <protection/>
    </xf>
    <xf numFmtId="0" fontId="23" fillId="0" borderId="10" xfId="48" applyFont="1" applyBorder="1" applyAlignment="1">
      <alignment horizontal="center"/>
      <protection/>
    </xf>
    <xf numFmtId="0" fontId="23" fillId="0" borderId="10" xfId="48" applyFont="1" applyBorder="1">
      <alignment/>
      <protection/>
    </xf>
    <xf numFmtId="0" fontId="23" fillId="0" borderId="0" xfId="48" applyFont="1" applyFill="1" applyBorder="1" applyAlignment="1">
      <alignment horizontal="center"/>
      <protection/>
    </xf>
    <xf numFmtId="0" fontId="23" fillId="0" borderId="0" xfId="48" applyFont="1" applyBorder="1">
      <alignment/>
      <protection/>
    </xf>
    <xf numFmtId="0" fontId="25" fillId="0" borderId="17" xfId="48" applyFont="1" applyBorder="1" applyAlignment="1">
      <alignment horizontal="left"/>
      <protection/>
    </xf>
    <xf numFmtId="41" fontId="22" fillId="0" borderId="16" xfId="48" applyNumberFormat="1" applyFont="1" applyFill="1" applyBorder="1" applyAlignment="1">
      <alignment horizontal="center" wrapText="1"/>
      <protection/>
    </xf>
    <xf numFmtId="41" fontId="21" fillId="0" borderId="0" xfId="48" applyNumberFormat="1" applyFont="1" applyFill="1" applyBorder="1" applyAlignment="1">
      <alignment horizontal="center"/>
      <protection/>
    </xf>
    <xf numFmtId="41" fontId="22" fillId="0" borderId="0" xfId="48" applyNumberFormat="1" applyFont="1" applyFill="1" applyBorder="1" applyAlignment="1">
      <alignment horizontal="center"/>
      <protection/>
    </xf>
    <xf numFmtId="41" fontId="22" fillId="0" borderId="18" xfId="48" applyNumberFormat="1" applyFont="1" applyFill="1" applyBorder="1" applyAlignment="1">
      <alignment horizontal="center"/>
      <protection/>
    </xf>
    <xf numFmtId="41" fontId="22" fillId="0" borderId="0" xfId="48" applyNumberFormat="1" applyFont="1" applyFill="1" applyBorder="1">
      <alignment/>
      <protection/>
    </xf>
    <xf numFmtId="41" fontId="22" fillId="0" borderId="0" xfId="48" applyNumberFormat="1" applyFont="1" applyBorder="1">
      <alignment/>
      <protection/>
    </xf>
    <xf numFmtId="41" fontId="23" fillId="4" borderId="16" xfId="49" applyNumberFormat="1" applyFont="1" applyFill="1" applyBorder="1" applyAlignment="1">
      <alignment horizontal="center"/>
      <protection/>
    </xf>
    <xf numFmtId="41" fontId="22" fillId="0" borderId="16" xfId="49" applyNumberFormat="1" applyFont="1" applyFill="1" applyBorder="1" applyAlignment="1">
      <alignment horizontal="center"/>
      <protection/>
    </xf>
    <xf numFmtId="41" fontId="23" fillId="0" borderId="16" xfId="49" applyNumberFormat="1" applyFont="1" applyFill="1" applyBorder="1" applyAlignment="1">
      <alignment horizontal="center"/>
      <protection/>
    </xf>
    <xf numFmtId="41" fontId="23" fillId="26" borderId="11" xfId="49" applyNumberFormat="1" applyFont="1" applyFill="1" applyBorder="1" applyAlignment="1">
      <alignment horizontal="center"/>
      <protection/>
    </xf>
    <xf numFmtId="41" fontId="22" fillId="26" borderId="11" xfId="49" applyNumberFormat="1" applyFont="1" applyFill="1" applyBorder="1" applyAlignment="1">
      <alignment horizontal="center"/>
      <protection/>
    </xf>
    <xf numFmtId="41" fontId="23" fillId="0" borderId="16" xfId="49" applyNumberFormat="1" applyFont="1" applyFill="1" applyBorder="1" applyAlignment="1">
      <alignment horizontal="center" wrapText="1"/>
      <protection/>
    </xf>
    <xf numFmtId="41" fontId="0" fillId="0" borderId="0" xfId="49" applyNumberFormat="1" applyFont="1" applyBorder="1">
      <alignment/>
      <protection/>
    </xf>
    <xf numFmtId="0" fontId="22" fillId="0" borderId="0" xfId="0" applyFont="1" applyBorder="1" applyAlignment="1">
      <alignment/>
    </xf>
    <xf numFmtId="0" fontId="22" fillId="0" borderId="11" xfId="49" applyFont="1" applyFill="1" applyBorder="1" applyAlignment="1">
      <alignment horizontal="center"/>
      <protection/>
    </xf>
    <xf numFmtId="0" fontId="23" fillId="0" borderId="11" xfId="49" applyFont="1" applyFill="1" applyBorder="1" applyAlignment="1">
      <alignment horizontal="center"/>
      <protection/>
    </xf>
    <xf numFmtId="49" fontId="22" fillId="0" borderId="11" xfId="49" applyNumberFormat="1" applyFont="1" applyFill="1" applyBorder="1" applyAlignment="1">
      <alignment horizontal="center"/>
      <protection/>
    </xf>
    <xf numFmtId="41" fontId="23" fillId="0" borderId="11" xfId="49" applyNumberFormat="1" applyFont="1" applyFill="1" applyBorder="1" applyAlignment="1">
      <alignment horizontal="center"/>
      <protection/>
    </xf>
    <xf numFmtId="41" fontId="22" fillId="0" borderId="11" xfId="49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/>
    </xf>
    <xf numFmtId="0" fontId="22" fillId="0" borderId="0" xfId="50" applyFont="1" applyFill="1" applyBorder="1">
      <alignment/>
      <protection/>
    </xf>
    <xf numFmtId="0" fontId="23" fillId="0" borderId="0" xfId="50" applyFont="1" applyFill="1" applyBorder="1">
      <alignment/>
      <protection/>
    </xf>
    <xf numFmtId="0" fontId="22" fillId="0" borderId="19" xfId="46" applyFont="1" applyFill="1" applyBorder="1" applyAlignment="1">
      <alignment horizontal="left"/>
      <protection/>
    </xf>
    <xf numFmtId="0" fontId="22" fillId="0" borderId="0" xfId="50" applyFont="1" applyAlignment="1">
      <alignment wrapText="1"/>
      <protection/>
    </xf>
    <xf numFmtId="0" fontId="22" fillId="0" borderId="0" xfId="50" applyFont="1">
      <alignment/>
      <protection/>
    </xf>
    <xf numFmtId="0" fontId="22" fillId="0" borderId="0" xfId="0" applyFont="1" applyFill="1" applyAlignment="1">
      <alignment/>
    </xf>
    <xf numFmtId="0" fontId="22" fillId="0" borderId="0" xfId="50" applyFont="1" applyBorder="1" applyAlignment="1">
      <alignment wrapText="1"/>
      <protection/>
    </xf>
    <xf numFmtId="41" fontId="22" fillId="0" borderId="14" xfId="48" applyNumberFormat="1" applyFont="1" applyFill="1" applyBorder="1">
      <alignment/>
      <protection/>
    </xf>
    <xf numFmtId="0" fontId="23" fillId="0" borderId="16" xfId="48" applyFont="1" applyBorder="1" applyAlignment="1">
      <alignment horizontal="center"/>
      <protection/>
    </xf>
    <xf numFmtId="41" fontId="28" fillId="0" borderId="0" xfId="0" applyNumberFormat="1" applyFont="1" applyAlignment="1">
      <alignment/>
    </xf>
    <xf numFmtId="0" fontId="28" fillId="0" borderId="0" xfId="50" applyFont="1" applyBorder="1">
      <alignment/>
      <protection/>
    </xf>
    <xf numFmtId="0" fontId="28" fillId="0" borderId="16" xfId="50" applyFont="1" applyFill="1" applyBorder="1" applyAlignment="1">
      <alignment horizontal="center"/>
      <protection/>
    </xf>
    <xf numFmtId="49" fontId="28" fillId="0" borderId="16" xfId="50" applyNumberFormat="1" applyFont="1" applyFill="1" applyBorder="1" applyAlignment="1">
      <alignment horizontal="center"/>
      <protection/>
    </xf>
    <xf numFmtId="0" fontId="28" fillId="17" borderId="16" xfId="50" applyFont="1" applyFill="1" applyBorder="1" applyAlignment="1">
      <alignment horizontal="center"/>
      <protection/>
    </xf>
    <xf numFmtId="49" fontId="28" fillId="17" borderId="16" xfId="50" applyNumberFormat="1" applyFont="1" applyFill="1" applyBorder="1" applyAlignment="1">
      <alignment horizontal="center"/>
      <protection/>
    </xf>
    <xf numFmtId="0" fontId="31" fillId="4" borderId="13" xfId="50" applyFont="1" applyFill="1" applyBorder="1" applyAlignment="1">
      <alignment/>
      <protection/>
    </xf>
    <xf numFmtId="0" fontId="31" fillId="4" borderId="14" xfId="50" applyFont="1" applyFill="1" applyBorder="1" applyAlignment="1">
      <alignment horizontal="center"/>
      <protection/>
    </xf>
    <xf numFmtId="49" fontId="31" fillId="4" borderId="14" xfId="50" applyNumberFormat="1" applyFont="1" applyFill="1" applyBorder="1" applyAlignment="1">
      <alignment horizontal="center"/>
      <protection/>
    </xf>
    <xf numFmtId="0" fontId="28" fillId="0" borderId="0" xfId="50" applyFont="1" applyBorder="1" applyAlignment="1">
      <alignment horizontal="center"/>
      <protection/>
    </xf>
    <xf numFmtId="49" fontId="28" fillId="0" borderId="0" xfId="50" applyNumberFormat="1" applyFont="1" applyBorder="1" applyAlignment="1">
      <alignment horizontal="center"/>
      <protection/>
    </xf>
    <xf numFmtId="0" fontId="28" fillId="0" borderId="0" xfId="50" applyFont="1">
      <alignment/>
      <protection/>
    </xf>
    <xf numFmtId="0" fontId="28" fillId="0" borderId="0" xfId="0" applyFont="1" applyAlignment="1">
      <alignment/>
    </xf>
    <xf numFmtId="0" fontId="28" fillId="0" borderId="16" xfId="47" applyFont="1" applyBorder="1" applyAlignment="1">
      <alignment horizontal="center"/>
      <protection/>
    </xf>
    <xf numFmtId="41" fontId="28" fillId="0" borderId="16" xfId="47" applyNumberFormat="1" applyFont="1" applyBorder="1" applyAlignment="1">
      <alignment horizontal="center"/>
      <protection/>
    </xf>
    <xf numFmtId="0" fontId="28" fillId="0" borderId="16" xfId="47" applyFont="1" applyBorder="1" applyAlignment="1">
      <alignment wrapText="1"/>
      <protection/>
    </xf>
    <xf numFmtId="0" fontId="28" fillId="0" borderId="16" xfId="47" applyFont="1" applyFill="1" applyBorder="1" applyAlignment="1">
      <alignment horizontal="left" wrapText="1"/>
      <protection/>
    </xf>
    <xf numFmtId="0" fontId="28" fillId="0" borderId="16" xfId="47" applyFont="1" applyFill="1" applyBorder="1" applyAlignment="1">
      <alignment wrapText="1"/>
      <protection/>
    </xf>
    <xf numFmtId="0" fontId="28" fillId="0" borderId="16" xfId="47" applyFont="1" applyFill="1" applyBorder="1" applyAlignment="1">
      <alignment horizontal="center"/>
      <protection/>
    </xf>
    <xf numFmtId="41" fontId="28" fillId="0" borderId="16" xfId="47" applyNumberFormat="1" applyFont="1" applyFill="1" applyBorder="1" applyAlignment="1">
      <alignment horizontal="center"/>
      <protection/>
    </xf>
    <xf numFmtId="0" fontId="28" fillId="0" borderId="16" xfId="49" applyFont="1" applyFill="1" applyBorder="1" applyAlignment="1">
      <alignment horizontal="left" wrapText="1"/>
      <protection/>
    </xf>
    <xf numFmtId="0" fontId="28" fillId="0" borderId="20" xfId="47" applyFont="1" applyFill="1" applyBorder="1" applyAlignment="1">
      <alignment horizontal="left" wrapText="1"/>
      <protection/>
    </xf>
    <xf numFmtId="41" fontId="22" fillId="0" borderId="21" xfId="48" applyNumberFormat="1" applyFont="1" applyFill="1" applyBorder="1" applyAlignment="1">
      <alignment horizontal="center" wrapText="1"/>
      <protection/>
    </xf>
    <xf numFmtId="41" fontId="22" fillId="0" borderId="22" xfId="48" applyNumberFormat="1" applyFont="1" applyFill="1" applyBorder="1" applyAlignment="1">
      <alignment horizontal="center" wrapText="1"/>
      <protection/>
    </xf>
    <xf numFmtId="41" fontId="32" fillId="0" borderId="19" xfId="46" applyNumberFormat="1" applyFont="1" applyFill="1" applyBorder="1" applyAlignment="1">
      <alignment horizontal="left"/>
      <protection/>
    </xf>
    <xf numFmtId="0" fontId="32" fillId="0" borderId="0" xfId="0" applyFont="1" applyAlignment="1">
      <alignment/>
    </xf>
    <xf numFmtId="0" fontId="23" fillId="0" borderId="0" xfId="0" applyFont="1" applyAlignment="1">
      <alignment/>
    </xf>
    <xf numFmtId="41" fontId="22" fillId="0" borderId="0" xfId="48" applyNumberFormat="1" applyFont="1" applyFill="1" applyBorder="1" applyAlignment="1">
      <alignment horizontal="left"/>
      <protection/>
    </xf>
    <xf numFmtId="0" fontId="26" fillId="0" borderId="0" xfId="0" applyFont="1" applyAlignment="1">
      <alignment/>
    </xf>
    <xf numFmtId="0" fontId="23" fillId="0" borderId="0" xfId="48" applyFont="1" applyFill="1" applyBorder="1">
      <alignment/>
      <protection/>
    </xf>
    <xf numFmtId="41" fontId="22" fillId="0" borderId="0" xfId="48" applyNumberFormat="1" applyFont="1" applyFill="1" applyBorder="1" applyAlignment="1">
      <alignment horizontal="center" wrapText="1"/>
      <protection/>
    </xf>
    <xf numFmtId="0" fontId="22" fillId="0" borderId="23" xfId="48" applyFont="1" applyFill="1" applyBorder="1" applyAlignment="1">
      <alignment horizontal="left" vertical="center"/>
      <protection/>
    </xf>
    <xf numFmtId="0" fontId="22" fillId="0" borderId="23" xfId="48" applyFont="1" applyFill="1" applyBorder="1" applyAlignment="1">
      <alignment horizontal="center" vertical="center"/>
      <protection/>
    </xf>
    <xf numFmtId="0" fontId="23" fillId="0" borderId="23" xfId="48" applyFont="1" applyFill="1" applyBorder="1" applyAlignment="1">
      <alignment horizontal="center" vertical="center"/>
      <protection/>
    </xf>
    <xf numFmtId="0" fontId="22" fillId="0" borderId="13" xfId="48" applyFont="1" applyFill="1" applyBorder="1" applyAlignment="1">
      <alignment horizontal="center" vertical="center"/>
      <protection/>
    </xf>
    <xf numFmtId="43" fontId="22" fillId="0" borderId="21" xfId="48" applyNumberFormat="1" applyFont="1" applyFill="1" applyBorder="1" applyAlignment="1">
      <alignment horizontal="left" wrapText="1" indent="1"/>
      <protection/>
    </xf>
    <xf numFmtId="0" fontId="22" fillId="0" borderId="20" xfId="48" applyFont="1" applyFill="1" applyBorder="1" applyAlignment="1">
      <alignment horizontal="center"/>
      <protection/>
    </xf>
    <xf numFmtId="0" fontId="23" fillId="0" borderId="20" xfId="48" applyFont="1" applyFill="1" applyBorder="1" applyAlignment="1">
      <alignment horizontal="center"/>
      <protection/>
    </xf>
    <xf numFmtId="0" fontId="22" fillId="0" borderId="15" xfId="48" applyFont="1" applyFill="1" applyBorder="1" applyAlignment="1">
      <alignment horizontal="center"/>
      <protection/>
    </xf>
    <xf numFmtId="41" fontId="22" fillId="0" borderId="22" xfId="48" applyNumberFormat="1" applyFont="1" applyFill="1" applyBorder="1">
      <alignment/>
      <protection/>
    </xf>
    <xf numFmtId="41" fontId="22" fillId="0" borderId="22" xfId="48" applyNumberFormat="1" applyFont="1" applyFill="1" applyBorder="1" applyAlignment="1">
      <alignment horizontal="center"/>
      <protection/>
    </xf>
    <xf numFmtId="0" fontId="22" fillId="0" borderId="22" xfId="48" applyNumberFormat="1" applyFont="1" applyFill="1" applyBorder="1" applyAlignment="1">
      <alignment horizontal="left" wrapText="1"/>
      <protection/>
    </xf>
    <xf numFmtId="0" fontId="22" fillId="0" borderId="16" xfId="48" applyFont="1" applyBorder="1" applyAlignment="1">
      <alignment horizontal="center"/>
      <protection/>
    </xf>
    <xf numFmtId="49" fontId="23" fillId="0" borderId="16" xfId="48" applyNumberFormat="1" applyFont="1" applyBorder="1" applyAlignment="1">
      <alignment horizontal="center"/>
      <protection/>
    </xf>
    <xf numFmtId="0" fontId="22" fillId="0" borderId="17" xfId="48" applyFont="1" applyBorder="1" applyAlignment="1">
      <alignment horizontal="center"/>
      <protection/>
    </xf>
    <xf numFmtId="41" fontId="24" fillId="0" borderId="24" xfId="48" applyNumberFormat="1" applyFont="1" applyFill="1" applyBorder="1" applyAlignment="1">
      <alignment horizontal="center"/>
      <protection/>
    </xf>
    <xf numFmtId="0" fontId="22" fillId="0" borderId="24" xfId="48" applyNumberFormat="1" applyFont="1" applyBorder="1" applyAlignment="1">
      <alignment wrapText="1"/>
      <protection/>
    </xf>
    <xf numFmtId="49" fontId="23" fillId="0" borderId="0" xfId="48" applyNumberFormat="1" applyFont="1" applyFill="1" applyBorder="1" applyAlignment="1">
      <alignment horizontal="center"/>
      <protection/>
    </xf>
    <xf numFmtId="41" fontId="24" fillId="0" borderId="25" xfId="48" applyNumberFormat="1" applyFont="1" applyFill="1" applyBorder="1" applyAlignment="1">
      <alignment horizontal="center"/>
      <protection/>
    </xf>
    <xf numFmtId="0" fontId="23" fillId="0" borderId="23" xfId="48" applyFont="1" applyFill="1" applyBorder="1" applyAlignment="1">
      <alignment horizontal="center"/>
      <protection/>
    </xf>
    <xf numFmtId="0" fontId="22" fillId="0" borderId="23" xfId="48" applyFont="1" applyBorder="1" applyAlignment="1">
      <alignment horizontal="center"/>
      <protection/>
    </xf>
    <xf numFmtId="41" fontId="24" fillId="0" borderId="21" xfId="48" applyNumberFormat="1" applyFont="1" applyFill="1" applyBorder="1" applyAlignment="1">
      <alignment horizontal="center"/>
      <protection/>
    </xf>
    <xf numFmtId="0" fontId="22" fillId="0" borderId="21" xfId="48" applyNumberFormat="1" applyFont="1" applyFill="1" applyBorder="1" applyAlignment="1">
      <alignment wrapText="1"/>
      <protection/>
    </xf>
    <xf numFmtId="0" fontId="23" fillId="0" borderId="16" xfId="48" applyFont="1" applyFill="1" applyBorder="1" applyAlignment="1">
      <alignment horizontal="center"/>
      <protection/>
    </xf>
    <xf numFmtId="49" fontId="23" fillId="0" borderId="16" xfId="48" applyNumberFormat="1" applyFont="1" applyFill="1" applyBorder="1" applyAlignment="1">
      <alignment horizontal="center"/>
      <protection/>
    </xf>
    <xf numFmtId="0" fontId="22" fillId="0" borderId="21" xfId="48" applyNumberFormat="1" applyFont="1" applyBorder="1" applyAlignment="1">
      <alignment wrapText="1"/>
      <protection/>
    </xf>
    <xf numFmtId="0" fontId="35" fillId="0" borderId="26" xfId="48" applyFont="1" applyBorder="1" applyAlignment="1">
      <alignment horizontal="center"/>
      <protection/>
    </xf>
    <xf numFmtId="0" fontId="22" fillId="0" borderId="25" xfId="48" applyFont="1" applyFill="1" applyBorder="1" applyAlignment="1">
      <alignment wrapText="1"/>
      <protection/>
    </xf>
    <xf numFmtId="0" fontId="22" fillId="0" borderId="24" xfId="48" applyFont="1" applyBorder="1" applyAlignment="1">
      <alignment wrapText="1"/>
      <protection/>
    </xf>
    <xf numFmtId="0" fontId="23" fillId="0" borderId="25" xfId="48" applyFont="1" applyFill="1" applyBorder="1" applyAlignment="1">
      <alignment wrapText="1"/>
      <protection/>
    </xf>
    <xf numFmtId="49" fontId="22" fillId="0" borderId="16" xfId="48" applyNumberFormat="1" applyFont="1" applyBorder="1" applyAlignment="1">
      <alignment horizontal="center"/>
      <protection/>
    </xf>
    <xf numFmtId="0" fontId="35" fillId="0" borderId="0" xfId="48" applyFont="1" applyFill="1" applyBorder="1" applyAlignment="1">
      <alignment horizontal="center"/>
      <protection/>
    </xf>
    <xf numFmtId="49" fontId="35" fillId="0" borderId="0" xfId="48" applyNumberFormat="1" applyFont="1" applyFill="1" applyBorder="1" applyAlignment="1">
      <alignment horizontal="center"/>
      <protection/>
    </xf>
    <xf numFmtId="41" fontId="35" fillId="0" borderId="25" xfId="48" applyNumberFormat="1" applyFont="1" applyFill="1" applyBorder="1" applyAlignment="1">
      <alignment horizontal="center"/>
      <protection/>
    </xf>
    <xf numFmtId="0" fontId="35" fillId="0" borderId="25" xfId="48" applyFont="1" applyFill="1" applyBorder="1" applyAlignment="1">
      <alignment wrapText="1"/>
      <protection/>
    </xf>
    <xf numFmtId="0" fontId="35" fillId="0" borderId="27" xfId="48" applyFont="1" applyFill="1" applyBorder="1" applyAlignment="1">
      <alignment horizontal="center"/>
      <protection/>
    </xf>
    <xf numFmtId="49" fontId="35" fillId="0" borderId="27" xfId="48" applyNumberFormat="1" applyFont="1" applyFill="1" applyBorder="1" applyAlignment="1">
      <alignment horizontal="center"/>
      <protection/>
    </xf>
    <xf numFmtId="41" fontId="35" fillId="0" borderId="28" xfId="48" applyNumberFormat="1" applyFont="1" applyFill="1" applyBorder="1" applyAlignment="1">
      <alignment horizontal="center"/>
      <protection/>
    </xf>
    <xf numFmtId="0" fontId="35" fillId="0" borderId="28" xfId="48" applyFont="1" applyFill="1" applyBorder="1" applyAlignment="1">
      <alignment wrapText="1"/>
      <protection/>
    </xf>
    <xf numFmtId="41" fontId="35" fillId="0" borderId="0" xfId="48" applyNumberFormat="1" applyFont="1" applyFill="1" applyBorder="1" applyAlignment="1">
      <alignment horizontal="center"/>
      <protection/>
    </xf>
    <xf numFmtId="0" fontId="35" fillId="0" borderId="0" xfId="48" applyFont="1" applyFill="1" applyBorder="1" applyAlignment="1">
      <alignment wrapText="1"/>
      <protection/>
    </xf>
    <xf numFmtId="0" fontId="22" fillId="0" borderId="16" xfId="48" applyFont="1" applyFill="1" applyBorder="1" applyAlignment="1">
      <alignment horizontal="center"/>
      <protection/>
    </xf>
    <xf numFmtId="0" fontId="22" fillId="0" borderId="17" xfId="48" applyFont="1" applyFill="1" applyBorder="1" applyAlignment="1">
      <alignment horizontal="center"/>
      <protection/>
    </xf>
    <xf numFmtId="0" fontId="23" fillId="0" borderId="0" xfId="48" applyFont="1">
      <alignment/>
      <protection/>
    </xf>
    <xf numFmtId="41" fontId="22" fillId="0" borderId="0" xfId="48" applyNumberFormat="1" applyFont="1">
      <alignment/>
      <protection/>
    </xf>
    <xf numFmtId="41" fontId="22" fillId="0" borderId="0" xfId="48" applyNumberFormat="1" applyFont="1" applyFill="1">
      <alignment/>
      <protection/>
    </xf>
    <xf numFmtId="41" fontId="22" fillId="0" borderId="0" xfId="0" applyNumberFormat="1" applyFont="1" applyAlignment="1">
      <alignment/>
    </xf>
    <xf numFmtId="0" fontId="22" fillId="0" borderId="0" xfId="49" applyFont="1" applyFill="1" applyBorder="1" applyAlignment="1">
      <alignment horizontal="left"/>
      <protection/>
    </xf>
    <xf numFmtId="41" fontId="33" fillId="0" borderId="19" xfId="46" applyNumberFormat="1" applyFont="1" applyFill="1" applyBorder="1" applyAlignment="1">
      <alignment horizontal="left"/>
      <protection/>
    </xf>
    <xf numFmtId="0" fontId="32" fillId="0" borderId="29" xfId="46" applyFont="1" applyFill="1" applyBorder="1" applyAlignment="1">
      <alignment horizontal="right"/>
      <protection/>
    </xf>
    <xf numFmtId="41" fontId="23" fillId="0" borderId="0" xfId="49" applyNumberFormat="1" applyFont="1" applyFill="1" applyBorder="1" applyAlignment="1">
      <alignment horizontal="left"/>
      <protection/>
    </xf>
    <xf numFmtId="41" fontId="22" fillId="0" borderId="0" xfId="49" applyNumberFormat="1" applyFont="1" applyFill="1" applyBorder="1" applyAlignment="1">
      <alignment horizontal="left"/>
      <protection/>
    </xf>
    <xf numFmtId="0" fontId="22" fillId="0" borderId="30" xfId="49" applyFont="1" applyFill="1" applyBorder="1" applyAlignment="1">
      <alignment horizontal="left"/>
      <protection/>
    </xf>
    <xf numFmtId="0" fontId="22" fillId="0" borderId="0" xfId="49" applyFont="1">
      <alignment/>
      <protection/>
    </xf>
    <xf numFmtId="0" fontId="26" fillId="7" borderId="31" xfId="49" applyFont="1" applyFill="1" applyBorder="1" applyAlignment="1">
      <alignment horizontal="left"/>
      <protection/>
    </xf>
    <xf numFmtId="0" fontId="26" fillId="7" borderId="27" xfId="49" applyFont="1" applyFill="1" applyBorder="1" applyAlignment="1">
      <alignment horizontal="left"/>
      <protection/>
    </xf>
    <xf numFmtId="0" fontId="34" fillId="7" borderId="27" xfId="49" applyFont="1" applyFill="1" applyBorder="1" applyAlignment="1">
      <alignment horizontal="left"/>
      <protection/>
    </xf>
    <xf numFmtId="41" fontId="34" fillId="7" borderId="27" xfId="49" applyNumberFormat="1" applyFont="1" applyFill="1" applyBorder="1" applyAlignment="1">
      <alignment horizontal="left"/>
      <protection/>
    </xf>
    <xf numFmtId="0" fontId="26" fillId="7" borderId="32" xfId="49" applyFont="1" applyFill="1" applyBorder="1" applyAlignment="1">
      <alignment horizontal="left"/>
      <protection/>
    </xf>
    <xf numFmtId="0" fontId="26" fillId="0" borderId="0" xfId="49" applyFont="1">
      <alignment/>
      <protection/>
    </xf>
    <xf numFmtId="0" fontId="23" fillId="0" borderId="0" xfId="49" applyFont="1" applyFill="1" applyBorder="1">
      <alignment/>
      <protection/>
    </xf>
    <xf numFmtId="41" fontId="23" fillId="0" borderId="0" xfId="49" applyNumberFormat="1" applyFont="1" applyFill="1" applyBorder="1">
      <alignment/>
      <protection/>
    </xf>
    <xf numFmtId="41" fontId="22" fillId="0" borderId="0" xfId="49" applyNumberFormat="1" applyFont="1" applyFill="1" applyBorder="1">
      <alignment/>
      <protection/>
    </xf>
    <xf numFmtId="41" fontId="23" fillId="0" borderId="0" xfId="49" applyNumberFormat="1" applyFont="1" applyFill="1" applyBorder="1" applyAlignment="1">
      <alignment horizontal="center" wrapText="1"/>
      <protection/>
    </xf>
    <xf numFmtId="0" fontId="22" fillId="0" borderId="0" xfId="49" applyFont="1" applyFill="1" applyBorder="1" applyAlignment="1">
      <alignment wrapText="1"/>
      <protection/>
    </xf>
    <xf numFmtId="0" fontId="22" fillId="0" borderId="23" xfId="49" applyFont="1" applyFill="1" applyBorder="1" applyAlignment="1">
      <alignment horizontal="left" vertical="center"/>
      <protection/>
    </xf>
    <xf numFmtId="0" fontId="22" fillId="0" borderId="23" xfId="49" applyFont="1" applyFill="1" applyBorder="1" applyAlignment="1">
      <alignment horizontal="center" vertical="center"/>
      <protection/>
    </xf>
    <xf numFmtId="0" fontId="23" fillId="0" borderId="23" xfId="49" applyFont="1" applyFill="1" applyBorder="1" applyAlignment="1">
      <alignment horizontal="center" vertical="center"/>
      <protection/>
    </xf>
    <xf numFmtId="41" fontId="23" fillId="0" borderId="23" xfId="49" applyNumberFormat="1" applyFont="1" applyFill="1" applyBorder="1" applyAlignment="1">
      <alignment horizontal="center" wrapText="1"/>
      <protection/>
    </xf>
    <xf numFmtId="41" fontId="22" fillId="0" borderId="23" xfId="49" applyNumberFormat="1" applyFont="1" applyFill="1" applyBorder="1" applyAlignment="1">
      <alignment horizontal="center" wrapText="1"/>
      <protection/>
    </xf>
    <xf numFmtId="43" fontId="22" fillId="0" borderId="23" xfId="49" applyNumberFormat="1" applyFont="1" applyFill="1" applyBorder="1" applyAlignment="1">
      <alignment horizontal="left" wrapText="1" indent="1"/>
      <protection/>
    </xf>
    <xf numFmtId="0" fontId="22" fillId="0" borderId="20" xfId="49" applyFont="1" applyFill="1" applyBorder="1" applyAlignment="1">
      <alignment horizontal="center"/>
      <protection/>
    </xf>
    <xf numFmtId="0" fontId="23" fillId="0" borderId="20" xfId="49" applyFont="1" applyFill="1" applyBorder="1" applyAlignment="1">
      <alignment horizontal="center"/>
      <protection/>
    </xf>
    <xf numFmtId="41" fontId="23" fillId="0" borderId="20" xfId="49" applyNumberFormat="1" applyFont="1" applyFill="1" applyBorder="1">
      <alignment/>
      <protection/>
    </xf>
    <xf numFmtId="41" fontId="22" fillId="0" borderId="20" xfId="49" applyNumberFormat="1" applyFont="1" applyFill="1" applyBorder="1" applyAlignment="1">
      <alignment horizontal="center" wrapText="1"/>
      <protection/>
    </xf>
    <xf numFmtId="41" fontId="23" fillId="0" borderId="20" xfId="49" applyNumberFormat="1" applyFont="1" applyFill="1" applyBorder="1" applyAlignment="1">
      <alignment horizontal="center"/>
      <protection/>
    </xf>
    <xf numFmtId="0" fontId="22" fillId="0" borderId="20" xfId="49" applyNumberFormat="1" applyFont="1" applyFill="1" applyBorder="1" applyAlignment="1">
      <alignment horizontal="left" wrapText="1"/>
      <protection/>
    </xf>
    <xf numFmtId="41" fontId="22" fillId="0" borderId="20" xfId="49" applyNumberFormat="1" applyFont="1" applyFill="1" applyBorder="1" applyAlignment="1">
      <alignment horizontal="center"/>
      <protection/>
    </xf>
    <xf numFmtId="0" fontId="22" fillId="4" borderId="16" xfId="49" applyFont="1" applyFill="1" applyBorder="1" applyAlignment="1">
      <alignment horizontal="center"/>
      <protection/>
    </xf>
    <xf numFmtId="0" fontId="23" fillId="4" borderId="16" xfId="49" applyFont="1" applyFill="1" applyBorder="1" applyAlignment="1">
      <alignment horizontal="center"/>
      <protection/>
    </xf>
    <xf numFmtId="49" fontId="22" fillId="4" borderId="16" xfId="49" applyNumberFormat="1" applyFont="1" applyFill="1" applyBorder="1" applyAlignment="1">
      <alignment horizontal="center"/>
      <protection/>
    </xf>
    <xf numFmtId="0" fontId="22" fillId="4" borderId="16" xfId="49" applyFont="1" applyFill="1" applyBorder="1" applyAlignment="1">
      <alignment horizontal="left" wrapText="1"/>
      <protection/>
    </xf>
    <xf numFmtId="0" fontId="21" fillId="17" borderId="26" xfId="49" applyFont="1" applyFill="1" applyBorder="1" applyAlignment="1">
      <alignment horizontal="center"/>
      <protection/>
    </xf>
    <xf numFmtId="49" fontId="21" fillId="17" borderId="26" xfId="49" applyNumberFormat="1" applyFont="1" applyFill="1" applyBorder="1" applyAlignment="1">
      <alignment horizontal="center"/>
      <protection/>
    </xf>
    <xf numFmtId="41" fontId="21" fillId="17" borderId="26" xfId="49" applyNumberFormat="1" applyFont="1" applyFill="1" applyBorder="1" applyAlignment="1">
      <alignment horizontal="center"/>
      <protection/>
    </xf>
    <xf numFmtId="0" fontId="21" fillId="17" borderId="26" xfId="49" applyFont="1" applyFill="1" applyBorder="1" applyAlignment="1">
      <alignment horizontal="left" wrapText="1"/>
      <protection/>
    </xf>
    <xf numFmtId="0" fontId="21" fillId="17" borderId="27" xfId="49" applyFont="1" applyFill="1" applyBorder="1">
      <alignment/>
      <protection/>
    </xf>
    <xf numFmtId="0" fontId="23" fillId="0" borderId="0" xfId="49" applyFont="1">
      <alignment/>
      <protection/>
    </xf>
    <xf numFmtId="49" fontId="22" fillId="0" borderId="20" xfId="49" applyNumberFormat="1" applyFont="1" applyFill="1" applyBorder="1" applyAlignment="1">
      <alignment horizontal="center"/>
      <protection/>
    </xf>
    <xf numFmtId="0" fontId="22" fillId="0" borderId="20" xfId="49" applyFont="1" applyFill="1" applyBorder="1" applyAlignment="1">
      <alignment horizontal="left" wrapText="1"/>
      <protection/>
    </xf>
    <xf numFmtId="0" fontId="36" fillId="0" borderId="20" xfId="49" applyFont="1" applyFill="1" applyBorder="1" applyAlignment="1">
      <alignment horizontal="center"/>
      <protection/>
    </xf>
    <xf numFmtId="0" fontId="21" fillId="0" borderId="20" xfId="49" applyFont="1" applyFill="1" applyBorder="1" applyAlignment="1">
      <alignment horizontal="center"/>
      <protection/>
    </xf>
    <xf numFmtId="49" fontId="36" fillId="0" borderId="20" xfId="49" applyNumberFormat="1" applyFont="1" applyFill="1" applyBorder="1" applyAlignment="1">
      <alignment horizontal="center"/>
      <protection/>
    </xf>
    <xf numFmtId="41" fontId="21" fillId="0" borderId="20" xfId="49" applyNumberFormat="1" applyFont="1" applyFill="1" applyBorder="1" applyAlignment="1">
      <alignment horizontal="center"/>
      <protection/>
    </xf>
    <xf numFmtId="41" fontId="36" fillId="0" borderId="20" xfId="49" applyNumberFormat="1" applyFont="1" applyFill="1" applyBorder="1" applyAlignment="1">
      <alignment horizontal="center"/>
      <protection/>
    </xf>
    <xf numFmtId="0" fontId="22" fillId="0" borderId="16" xfId="49" applyFont="1" applyFill="1" applyBorder="1" applyAlignment="1">
      <alignment/>
      <protection/>
    </xf>
    <xf numFmtId="0" fontId="22" fillId="0" borderId="16" xfId="49" applyFont="1" applyFill="1" applyBorder="1" applyAlignment="1">
      <alignment horizontal="left" wrapText="1"/>
      <protection/>
    </xf>
    <xf numFmtId="0" fontId="22" fillId="0" borderId="16" xfId="49" applyNumberFormat="1" applyFont="1" applyFill="1" applyBorder="1" applyAlignment="1">
      <alignment wrapText="1"/>
      <protection/>
    </xf>
    <xf numFmtId="0" fontId="32" fillId="0" borderId="0" xfId="46" applyFont="1" applyFill="1" applyBorder="1" applyAlignment="1">
      <alignment horizontal="right"/>
      <protection/>
    </xf>
    <xf numFmtId="41" fontId="23" fillId="26" borderId="12" xfId="49" applyNumberFormat="1" applyFont="1" applyFill="1" applyBorder="1" applyAlignment="1">
      <alignment horizontal="center"/>
      <protection/>
    </xf>
    <xf numFmtId="0" fontId="22" fillId="26" borderId="16" xfId="49" applyFont="1" applyFill="1" applyBorder="1" applyAlignment="1">
      <alignment wrapText="1"/>
      <protection/>
    </xf>
    <xf numFmtId="0" fontId="23" fillId="0" borderId="27" xfId="49" applyFont="1" applyBorder="1">
      <alignment/>
      <protection/>
    </xf>
    <xf numFmtId="0" fontId="22" fillId="26" borderId="16" xfId="49" applyFont="1" applyFill="1" applyBorder="1" applyAlignment="1">
      <alignment horizontal="center"/>
      <protection/>
    </xf>
    <xf numFmtId="0" fontId="21" fillId="17" borderId="26" xfId="49" applyFont="1" applyFill="1" applyBorder="1" applyAlignment="1">
      <alignment wrapText="1"/>
      <protection/>
    </xf>
    <xf numFmtId="0" fontId="22" fillId="0" borderId="20" xfId="49" applyFont="1" applyFill="1" applyBorder="1" applyAlignment="1">
      <alignment wrapText="1"/>
      <protection/>
    </xf>
    <xf numFmtId="0" fontId="22" fillId="0" borderId="20" xfId="49" applyFont="1" applyFill="1" applyBorder="1" applyAlignment="1">
      <alignment/>
      <protection/>
    </xf>
    <xf numFmtId="0" fontId="22" fillId="0" borderId="20" xfId="49" applyFont="1" applyFill="1" applyBorder="1" applyAlignment="1">
      <alignment horizontal="right" wrapText="1"/>
      <protection/>
    </xf>
    <xf numFmtId="0" fontId="22" fillId="0" borderId="16" xfId="49" applyFont="1" applyFill="1" applyBorder="1" applyAlignment="1">
      <alignment wrapText="1"/>
      <protection/>
    </xf>
    <xf numFmtId="0" fontId="23" fillId="23" borderId="16" xfId="49" applyFont="1" applyFill="1" applyBorder="1" applyAlignment="1">
      <alignment horizontal="center"/>
      <protection/>
    </xf>
    <xf numFmtId="0" fontId="23" fillId="27" borderId="16" xfId="49" applyFont="1" applyFill="1" applyBorder="1" applyAlignment="1">
      <alignment horizontal="center"/>
      <protection/>
    </xf>
    <xf numFmtId="0" fontId="36" fillId="0" borderId="33" xfId="49" applyFont="1" applyFill="1" applyBorder="1" applyAlignment="1">
      <alignment horizontal="center"/>
      <protection/>
    </xf>
    <xf numFmtId="0" fontId="21" fillId="0" borderId="33" xfId="49" applyFont="1" applyFill="1" applyBorder="1" applyAlignment="1">
      <alignment horizontal="center"/>
      <protection/>
    </xf>
    <xf numFmtId="49" fontId="36" fillId="0" borderId="33" xfId="49" applyNumberFormat="1" applyFont="1" applyFill="1" applyBorder="1" applyAlignment="1">
      <alignment horizontal="center"/>
      <protection/>
    </xf>
    <xf numFmtId="41" fontId="21" fillId="0" borderId="33" xfId="49" applyNumberFormat="1" applyFont="1" applyFill="1" applyBorder="1" applyAlignment="1">
      <alignment horizontal="center"/>
      <protection/>
    </xf>
    <xf numFmtId="41" fontId="36" fillId="0" borderId="33" xfId="49" applyNumberFormat="1" applyFont="1" applyFill="1" applyBorder="1" applyAlignment="1">
      <alignment horizontal="center"/>
      <protection/>
    </xf>
    <xf numFmtId="0" fontId="36" fillId="0" borderId="33" xfId="49" applyFont="1" applyFill="1" applyBorder="1" applyAlignment="1">
      <alignment wrapText="1"/>
      <protection/>
    </xf>
    <xf numFmtId="0" fontId="21" fillId="17" borderId="16" xfId="49" applyFont="1" applyFill="1" applyBorder="1" applyAlignment="1">
      <alignment horizontal="center"/>
      <protection/>
    </xf>
    <xf numFmtId="49" fontId="21" fillId="17" borderId="16" xfId="49" applyNumberFormat="1" applyFont="1" applyFill="1" applyBorder="1" applyAlignment="1">
      <alignment horizontal="center"/>
      <protection/>
    </xf>
    <xf numFmtId="41" fontId="21" fillId="17" borderId="16" xfId="49" applyNumberFormat="1" applyFont="1" applyFill="1" applyBorder="1" applyAlignment="1">
      <alignment horizontal="center"/>
      <protection/>
    </xf>
    <xf numFmtId="0" fontId="23" fillId="0" borderId="0" xfId="49" applyFont="1" applyBorder="1">
      <alignment/>
      <protection/>
    </xf>
    <xf numFmtId="0" fontId="23" fillId="0" borderId="16" xfId="49" applyFont="1" applyFill="1" applyBorder="1" applyAlignment="1">
      <alignment/>
      <protection/>
    </xf>
    <xf numFmtId="49" fontId="22" fillId="0" borderId="16" xfId="49" applyNumberFormat="1" applyFont="1" applyFill="1" applyBorder="1" applyAlignment="1">
      <alignment/>
      <protection/>
    </xf>
    <xf numFmtId="0" fontId="23" fillId="0" borderId="23" xfId="49" applyFont="1" applyFill="1" applyBorder="1" applyAlignment="1">
      <alignment horizontal="center"/>
      <protection/>
    </xf>
    <xf numFmtId="49" fontId="22" fillId="0" borderId="23" xfId="49" applyNumberFormat="1" applyFont="1" applyBorder="1" applyAlignment="1">
      <alignment horizontal="center"/>
      <protection/>
    </xf>
    <xf numFmtId="0" fontId="22" fillId="0" borderId="23" xfId="49" applyFont="1" applyBorder="1" applyAlignment="1">
      <alignment horizontal="center"/>
      <protection/>
    </xf>
    <xf numFmtId="41" fontId="23" fillId="4" borderId="23" xfId="49" applyNumberFormat="1" applyFont="1" applyFill="1" applyBorder="1" applyAlignment="1">
      <alignment horizontal="center"/>
      <protection/>
    </xf>
    <xf numFmtId="41" fontId="22" fillId="0" borderId="23" xfId="49" applyNumberFormat="1" applyFont="1" applyFill="1" applyBorder="1" applyAlignment="1">
      <alignment horizontal="center"/>
      <protection/>
    </xf>
    <xf numFmtId="41" fontId="23" fillId="0" borderId="23" xfId="49" applyNumberFormat="1" applyFont="1" applyFill="1" applyBorder="1" applyAlignment="1">
      <alignment horizontal="center"/>
      <protection/>
    </xf>
    <xf numFmtId="0" fontId="22" fillId="0" borderId="23" xfId="49" applyFont="1" applyBorder="1" applyAlignment="1">
      <alignment wrapText="1"/>
      <protection/>
    </xf>
    <xf numFmtId="0" fontId="23" fillId="27" borderId="23" xfId="49" applyFont="1" applyFill="1" applyBorder="1" applyAlignment="1">
      <alignment horizontal="center"/>
      <protection/>
    </xf>
    <xf numFmtId="0" fontId="22" fillId="4" borderId="16" xfId="49" applyNumberFormat="1" applyFont="1" applyFill="1" applyBorder="1" applyAlignment="1">
      <alignment wrapText="1"/>
      <protection/>
    </xf>
    <xf numFmtId="49" fontId="22" fillId="26" borderId="16" xfId="49" applyNumberFormat="1" applyFont="1" applyFill="1" applyBorder="1" applyAlignment="1">
      <alignment horizontal="center"/>
      <protection/>
    </xf>
    <xf numFmtId="41" fontId="23" fillId="26" borderId="16" xfId="49" applyNumberFormat="1" applyFont="1" applyFill="1" applyBorder="1" applyAlignment="1">
      <alignment horizontal="center"/>
      <protection/>
    </xf>
    <xf numFmtId="41" fontId="22" fillId="26" borderId="16" xfId="49" applyNumberFormat="1" applyFont="1" applyFill="1" applyBorder="1" applyAlignment="1">
      <alignment horizontal="center"/>
      <protection/>
    </xf>
    <xf numFmtId="0" fontId="22" fillId="0" borderId="12" xfId="49" applyFont="1" applyFill="1" applyBorder="1" applyAlignment="1">
      <alignment wrapText="1"/>
      <protection/>
    </xf>
    <xf numFmtId="0" fontId="23" fillId="17" borderId="26" xfId="49" applyFont="1" applyFill="1" applyBorder="1" applyAlignment="1">
      <alignment wrapText="1"/>
      <protection/>
    </xf>
    <xf numFmtId="0" fontId="22" fillId="0" borderId="33" xfId="49" applyFont="1" applyFill="1" applyBorder="1" applyAlignment="1">
      <alignment wrapText="1"/>
      <protection/>
    </xf>
    <xf numFmtId="0" fontId="22" fillId="4" borderId="16" xfId="49" applyFont="1" applyFill="1" applyBorder="1" applyAlignment="1">
      <alignment wrapText="1"/>
      <protection/>
    </xf>
    <xf numFmtId="0" fontId="36" fillId="0" borderId="34" xfId="49" applyFont="1" applyFill="1" applyBorder="1" applyAlignment="1">
      <alignment horizontal="center"/>
      <protection/>
    </xf>
    <xf numFmtId="0" fontId="21" fillId="0" borderId="34" xfId="49" applyFont="1" applyFill="1" applyBorder="1" applyAlignment="1">
      <alignment horizontal="center"/>
      <protection/>
    </xf>
    <xf numFmtId="49" fontId="36" fillId="0" borderId="34" xfId="49" applyNumberFormat="1" applyFont="1" applyFill="1" applyBorder="1" applyAlignment="1">
      <alignment horizontal="center"/>
      <protection/>
    </xf>
    <xf numFmtId="41" fontId="21" fillId="0" borderId="34" xfId="49" applyNumberFormat="1" applyFont="1" applyFill="1" applyBorder="1" applyAlignment="1">
      <alignment horizontal="center"/>
      <protection/>
    </xf>
    <xf numFmtId="41" fontId="36" fillId="0" borderId="34" xfId="49" applyNumberFormat="1" applyFont="1" applyFill="1" applyBorder="1" applyAlignment="1">
      <alignment horizontal="center"/>
      <protection/>
    </xf>
    <xf numFmtId="0" fontId="36" fillId="0" borderId="34" xfId="49" applyFont="1" applyFill="1" applyBorder="1" applyAlignment="1">
      <alignment wrapText="1"/>
      <protection/>
    </xf>
    <xf numFmtId="41" fontId="23" fillId="0" borderId="33" xfId="49" applyNumberFormat="1" applyFont="1" applyFill="1" applyBorder="1" applyAlignment="1">
      <alignment horizontal="center" wrapText="1"/>
      <protection/>
    </xf>
    <xf numFmtId="41" fontId="22" fillId="0" borderId="33" xfId="49" applyNumberFormat="1" applyFont="1" applyFill="1" applyBorder="1" applyAlignment="1">
      <alignment horizontal="center" wrapText="1"/>
      <protection/>
    </xf>
    <xf numFmtId="41" fontId="35" fillId="0" borderId="35" xfId="49" applyNumberFormat="1" applyFont="1" applyFill="1" applyBorder="1" applyAlignment="1">
      <alignment horizontal="center"/>
      <protection/>
    </xf>
    <xf numFmtId="0" fontId="35" fillId="0" borderId="0" xfId="49" applyFont="1" applyFill="1" applyBorder="1" applyAlignment="1">
      <alignment wrapText="1"/>
      <protection/>
    </xf>
    <xf numFmtId="0" fontId="37" fillId="0" borderId="0" xfId="49" applyFont="1" applyFill="1" applyBorder="1" applyAlignment="1">
      <alignment wrapText="1"/>
      <protection/>
    </xf>
    <xf numFmtId="41" fontId="22" fillId="0" borderId="0" xfId="49" applyNumberFormat="1" applyFont="1" applyBorder="1">
      <alignment/>
      <protection/>
    </xf>
    <xf numFmtId="49" fontId="38" fillId="0" borderId="10" xfId="49" applyNumberFormat="1" applyFont="1" applyBorder="1" applyAlignment="1">
      <alignment horizontal="left"/>
      <protection/>
    </xf>
    <xf numFmtId="0" fontId="24" fillId="0" borderId="10" xfId="49" applyFont="1" applyBorder="1">
      <alignment/>
      <protection/>
    </xf>
    <xf numFmtId="0" fontId="38" fillId="0" borderId="11" xfId="49" applyFont="1" applyBorder="1" applyAlignment="1">
      <alignment horizontal="left"/>
      <protection/>
    </xf>
    <xf numFmtId="0" fontId="24" fillId="0" borderId="11" xfId="49" applyFont="1" applyBorder="1">
      <alignment/>
      <protection/>
    </xf>
    <xf numFmtId="0" fontId="38" fillId="0" borderId="10" xfId="49" applyFont="1" applyBorder="1" applyAlignment="1">
      <alignment horizontal="left"/>
      <protection/>
    </xf>
    <xf numFmtId="0" fontId="23" fillId="0" borderId="36" xfId="49" applyFont="1" applyBorder="1">
      <alignment/>
      <protection/>
    </xf>
    <xf numFmtId="0" fontId="22" fillId="0" borderId="36" xfId="49" applyFont="1" applyBorder="1">
      <alignment/>
      <protection/>
    </xf>
    <xf numFmtId="41" fontId="23" fillId="0" borderId="26" xfId="49" applyNumberFormat="1" applyFont="1" applyFill="1" applyBorder="1">
      <alignment/>
      <protection/>
    </xf>
    <xf numFmtId="41" fontId="22" fillId="0" borderId="36" xfId="49" applyNumberFormat="1" applyFont="1" applyBorder="1">
      <alignment/>
      <protection/>
    </xf>
    <xf numFmtId="0" fontId="22" fillId="0" borderId="0" xfId="49" applyFont="1" applyBorder="1" applyAlignment="1">
      <alignment wrapText="1"/>
      <protection/>
    </xf>
    <xf numFmtId="41" fontId="23" fillId="0" borderId="0" xfId="0" applyNumberFormat="1" applyFont="1" applyAlignment="1">
      <alignment/>
    </xf>
    <xf numFmtId="0" fontId="28" fillId="0" borderId="0" xfId="51" applyFont="1">
      <alignment/>
      <protection/>
    </xf>
    <xf numFmtId="0" fontId="28" fillId="0" borderId="0" xfId="51" applyFont="1" applyFill="1" applyBorder="1" applyAlignment="1">
      <alignment horizontal="left"/>
      <protection/>
    </xf>
    <xf numFmtId="41" fontId="28" fillId="0" borderId="0" xfId="0" applyNumberFormat="1" applyFont="1" applyBorder="1" applyAlignment="1">
      <alignment/>
    </xf>
    <xf numFmtId="43" fontId="28" fillId="0" borderId="0" xfId="34" applyFont="1" applyAlignment="1">
      <alignment/>
    </xf>
    <xf numFmtId="0" fontId="27" fillId="0" borderId="10" xfId="47" applyFont="1" applyBorder="1" applyAlignment="1">
      <alignment/>
      <protection/>
    </xf>
    <xf numFmtId="41" fontId="27" fillId="0" borderId="10" xfId="47" applyNumberFormat="1" applyFont="1" applyBorder="1" applyAlignment="1">
      <alignment/>
      <protection/>
    </xf>
    <xf numFmtId="0" fontId="28" fillId="0" borderId="10" xfId="47" applyFont="1" applyFill="1" applyBorder="1">
      <alignment/>
      <protection/>
    </xf>
    <xf numFmtId="0" fontId="28" fillId="0" borderId="37" xfId="47" applyFont="1" applyFill="1" applyBorder="1" applyAlignment="1">
      <alignment horizontal="center"/>
      <protection/>
    </xf>
    <xf numFmtId="41" fontId="29" fillId="4" borderId="16" xfId="47" applyNumberFormat="1" applyFont="1" applyFill="1" applyBorder="1" applyAlignment="1">
      <alignment horizontal="center" vertical="center"/>
      <protection/>
    </xf>
    <xf numFmtId="43" fontId="25" fillId="0" borderId="0" xfId="34" applyFont="1" applyAlignment="1">
      <alignment/>
    </xf>
    <xf numFmtId="0" fontId="28" fillId="0" borderId="0" xfId="47" applyFont="1">
      <alignment/>
      <protection/>
    </xf>
    <xf numFmtId="41" fontId="28" fillId="0" borderId="0" xfId="47" applyNumberFormat="1" applyFont="1" applyFill="1" applyBorder="1" applyAlignment="1">
      <alignment horizontal="center"/>
      <protection/>
    </xf>
    <xf numFmtId="0" fontId="29" fillId="4" borderId="17" xfId="47" applyFont="1" applyFill="1" applyBorder="1" applyAlignment="1">
      <alignment horizontal="left" vertical="center"/>
      <protection/>
    </xf>
    <xf numFmtId="0" fontId="28" fillId="0" borderId="0" xfId="51" applyFont="1" applyBorder="1">
      <alignment/>
      <protection/>
    </xf>
    <xf numFmtId="41" fontId="28" fillId="0" borderId="0" xfId="51" applyNumberFormat="1" applyFont="1" applyBorder="1">
      <alignment/>
      <protection/>
    </xf>
    <xf numFmtId="0" fontId="37" fillId="0" borderId="27" xfId="52" applyFont="1" applyFill="1" applyBorder="1">
      <alignment/>
      <protection/>
    </xf>
    <xf numFmtId="0" fontId="22" fillId="0" borderId="0" xfId="52" applyFont="1" applyFill="1" applyBorder="1">
      <alignment/>
      <protection/>
    </xf>
    <xf numFmtId="0" fontId="22" fillId="0" borderId="27" xfId="52" applyFont="1" applyFill="1" applyBorder="1">
      <alignment/>
      <protection/>
    </xf>
    <xf numFmtId="0" fontId="22" fillId="0" borderId="27" xfId="52" applyFont="1" applyFill="1" applyBorder="1" applyAlignment="1">
      <alignment horizontal="center"/>
      <protection/>
    </xf>
    <xf numFmtId="41" fontId="22" fillId="0" borderId="29" xfId="46" applyNumberFormat="1" applyFont="1" applyFill="1" applyBorder="1" applyAlignment="1">
      <alignment horizontal="left"/>
      <protection/>
    </xf>
    <xf numFmtId="0" fontId="37" fillId="0" borderId="0" xfId="52" applyFont="1" applyFill="1" applyBorder="1" applyAlignment="1">
      <alignment horizontal="center"/>
      <protection/>
    </xf>
    <xf numFmtId="41" fontId="37" fillId="0" borderId="30" xfId="52" applyNumberFormat="1" applyFont="1" applyFill="1" applyBorder="1" applyAlignment="1">
      <alignment horizontal="center"/>
      <protection/>
    </xf>
    <xf numFmtId="0" fontId="22" fillId="0" borderId="35" xfId="52" applyFont="1" applyFill="1" applyBorder="1" applyAlignment="1">
      <alignment horizontal="left"/>
      <protection/>
    </xf>
    <xf numFmtId="0" fontId="37" fillId="0" borderId="0" xfId="52" applyFont="1" applyFill="1" applyBorder="1" applyAlignment="1">
      <alignment horizontal="left"/>
      <protection/>
    </xf>
    <xf numFmtId="0" fontId="39" fillId="0" borderId="0" xfId="52" applyFont="1" applyFill="1" applyBorder="1" applyAlignment="1">
      <alignment horizontal="center"/>
      <protection/>
    </xf>
    <xf numFmtId="41" fontId="39" fillId="0" borderId="30" xfId="52" applyNumberFormat="1" applyFont="1" applyFill="1" applyBorder="1" applyAlignment="1">
      <alignment horizontal="center"/>
      <protection/>
    </xf>
    <xf numFmtId="0" fontId="22" fillId="0" borderId="31" xfId="52" applyFont="1" applyFill="1" applyBorder="1" applyAlignment="1">
      <alignment/>
      <protection/>
    </xf>
    <xf numFmtId="0" fontId="37" fillId="0" borderId="27" xfId="52" applyFont="1" applyFill="1" applyBorder="1" applyAlignment="1">
      <alignment horizontal="left"/>
      <protection/>
    </xf>
    <xf numFmtId="0" fontId="37" fillId="0" borderId="27" xfId="52" applyFont="1" applyFill="1" applyBorder="1" applyAlignment="1">
      <alignment horizontal="center"/>
      <protection/>
    </xf>
    <xf numFmtId="41" fontId="37" fillId="0" borderId="32" xfId="52" applyNumberFormat="1" applyFont="1" applyFill="1" applyBorder="1" applyAlignment="1">
      <alignment horizontal="center"/>
      <protection/>
    </xf>
    <xf numFmtId="0" fontId="22" fillId="0" borderId="38" xfId="52" applyFont="1" applyFill="1" applyBorder="1">
      <alignment/>
      <protection/>
    </xf>
    <xf numFmtId="0" fontId="22" fillId="0" borderId="35" xfId="52" applyFont="1" applyFill="1" applyBorder="1">
      <alignment/>
      <protection/>
    </xf>
    <xf numFmtId="0" fontId="24" fillId="0" borderId="10" xfId="52" applyFont="1" applyFill="1" applyBorder="1">
      <alignment/>
      <protection/>
    </xf>
    <xf numFmtId="0" fontId="23" fillId="0" borderId="10" xfId="52" applyFont="1" applyFill="1" applyBorder="1">
      <alignment/>
      <protection/>
    </xf>
    <xf numFmtId="0" fontId="23" fillId="0" borderId="10" xfId="52" applyFont="1" applyFill="1" applyBorder="1" applyAlignment="1">
      <alignment horizontal="center"/>
      <protection/>
    </xf>
    <xf numFmtId="41" fontId="24" fillId="0" borderId="39" xfId="52" applyNumberFormat="1" applyFont="1" applyFill="1" applyBorder="1">
      <alignment/>
      <protection/>
    </xf>
    <xf numFmtId="0" fontId="24" fillId="0" borderId="11" xfId="52" applyFont="1" applyFill="1" applyBorder="1">
      <alignment/>
      <protection/>
    </xf>
    <xf numFmtId="0" fontId="37" fillId="0" borderId="10" xfId="52" applyFont="1" applyFill="1" applyBorder="1">
      <alignment/>
      <protection/>
    </xf>
    <xf numFmtId="0" fontId="22" fillId="0" borderId="10" xfId="52" applyFont="1" applyFill="1" applyBorder="1">
      <alignment/>
      <protection/>
    </xf>
    <xf numFmtId="0" fontId="22" fillId="0" borderId="10" xfId="52" applyFont="1" applyFill="1" applyBorder="1" applyAlignment="1">
      <alignment horizontal="center"/>
      <protection/>
    </xf>
    <xf numFmtId="41" fontId="37" fillId="0" borderId="39" xfId="52" applyNumberFormat="1" applyFont="1" applyFill="1" applyBorder="1">
      <alignment/>
      <protection/>
    </xf>
    <xf numFmtId="0" fontId="37" fillId="0" borderId="11" xfId="52" applyFont="1" applyFill="1" applyBorder="1">
      <alignment/>
      <protection/>
    </xf>
    <xf numFmtId="0" fontId="22" fillId="0" borderId="11" xfId="52" applyFont="1" applyFill="1" applyBorder="1">
      <alignment/>
      <protection/>
    </xf>
    <xf numFmtId="0" fontId="22" fillId="0" borderId="11" xfId="52" applyFont="1" applyFill="1" applyBorder="1" applyAlignment="1">
      <alignment horizontal="center"/>
      <protection/>
    </xf>
    <xf numFmtId="41" fontId="37" fillId="0" borderId="40" xfId="52" applyNumberFormat="1" applyFont="1" applyFill="1" applyBorder="1">
      <alignment/>
      <protection/>
    </xf>
    <xf numFmtId="0" fontId="37" fillId="0" borderId="0" xfId="52" applyFont="1" applyFill="1" applyBorder="1">
      <alignment/>
      <protection/>
    </xf>
    <xf numFmtId="0" fontId="22" fillId="0" borderId="0" xfId="52" applyFont="1" applyFill="1" applyBorder="1" applyAlignment="1">
      <alignment horizontal="center"/>
      <protection/>
    </xf>
    <xf numFmtId="41" fontId="37" fillId="0" borderId="30" xfId="52" applyNumberFormat="1" applyFont="1" applyFill="1" applyBorder="1">
      <alignment/>
      <protection/>
    </xf>
    <xf numFmtId="0" fontId="22" fillId="0" borderId="31" xfId="52" applyFont="1" applyFill="1" applyBorder="1">
      <alignment/>
      <protection/>
    </xf>
    <xf numFmtId="41" fontId="37" fillId="0" borderId="32" xfId="52" applyNumberFormat="1" applyFont="1" applyFill="1" applyBorder="1">
      <alignment/>
      <protection/>
    </xf>
    <xf numFmtId="41" fontId="22" fillId="0" borderId="0" xfId="52" applyNumberFormat="1" applyFont="1" applyFill="1" applyBorder="1">
      <alignment/>
      <protection/>
    </xf>
    <xf numFmtId="0" fontId="37" fillId="4" borderId="34" xfId="52" applyFont="1" applyFill="1" applyBorder="1" applyAlignment="1">
      <alignment horizontal="left"/>
      <protection/>
    </xf>
    <xf numFmtId="0" fontId="37" fillId="4" borderId="34" xfId="52" applyFont="1" applyFill="1" applyBorder="1" applyAlignment="1">
      <alignment horizontal="center"/>
      <protection/>
    </xf>
    <xf numFmtId="49" fontId="37" fillId="4" borderId="34" xfId="52" applyNumberFormat="1" applyFont="1" applyFill="1" applyBorder="1" applyAlignment="1">
      <alignment horizontal="center"/>
      <protection/>
    </xf>
    <xf numFmtId="0" fontId="37" fillId="4" borderId="34" xfId="52" applyFont="1" applyFill="1" applyBorder="1">
      <alignment/>
      <protection/>
    </xf>
    <xf numFmtId="41" fontId="37" fillId="4" borderId="41" xfId="52" applyNumberFormat="1" applyFont="1" applyFill="1" applyBorder="1" applyAlignment="1">
      <alignment horizontal="center"/>
      <protection/>
    </xf>
    <xf numFmtId="49" fontId="37" fillId="0" borderId="0" xfId="52" applyNumberFormat="1" applyFont="1" applyFill="1" applyBorder="1" applyAlignment="1">
      <alignment horizontal="center"/>
      <protection/>
    </xf>
    <xf numFmtId="0" fontId="37" fillId="0" borderId="10" xfId="52" applyFont="1" applyFill="1" applyBorder="1" applyAlignment="1">
      <alignment horizontal="left"/>
      <protection/>
    </xf>
    <xf numFmtId="0" fontId="37" fillId="0" borderId="10" xfId="52" applyFont="1" applyFill="1" applyBorder="1" applyAlignment="1">
      <alignment horizontal="center"/>
      <protection/>
    </xf>
    <xf numFmtId="49" fontId="37" fillId="0" borderId="10" xfId="52" applyNumberFormat="1" applyFont="1" applyFill="1" applyBorder="1" applyAlignment="1">
      <alignment horizontal="center"/>
      <protection/>
    </xf>
    <xf numFmtId="41" fontId="37" fillId="0" borderId="39" xfId="52" applyNumberFormat="1" applyFont="1" applyFill="1" applyBorder="1" applyAlignment="1">
      <alignment horizontal="center"/>
      <protection/>
    </xf>
    <xf numFmtId="41" fontId="37" fillId="0" borderId="0" xfId="52" applyNumberFormat="1" applyFont="1" applyFill="1" applyBorder="1" applyAlignment="1">
      <alignment horizontal="center"/>
      <protection/>
    </xf>
    <xf numFmtId="0" fontId="37" fillId="7" borderId="34" xfId="52" applyFont="1" applyFill="1" applyBorder="1" applyAlignment="1">
      <alignment horizontal="left"/>
      <protection/>
    </xf>
    <xf numFmtId="0" fontId="37" fillId="7" borderId="34" xfId="52" applyFont="1" applyFill="1" applyBorder="1" applyAlignment="1">
      <alignment horizontal="center"/>
      <protection/>
    </xf>
    <xf numFmtId="49" fontId="37" fillId="7" borderId="34" xfId="52" applyNumberFormat="1" applyFont="1" applyFill="1" applyBorder="1" applyAlignment="1">
      <alignment horizontal="center"/>
      <protection/>
    </xf>
    <xf numFmtId="0" fontId="37" fillId="7" borderId="34" xfId="52" applyFont="1" applyFill="1" applyBorder="1">
      <alignment/>
      <protection/>
    </xf>
    <xf numFmtId="41" fontId="37" fillId="7" borderId="41" xfId="52" applyNumberFormat="1" applyFont="1" applyFill="1" applyBorder="1" applyAlignment="1">
      <alignment horizontal="center"/>
      <protection/>
    </xf>
    <xf numFmtId="49" fontId="24" fillId="0" borderId="10" xfId="52" applyNumberFormat="1" applyFont="1" applyFill="1" applyBorder="1" applyAlignment="1">
      <alignment horizontal="center"/>
      <protection/>
    </xf>
    <xf numFmtId="41" fontId="24" fillId="0" borderId="39" xfId="52" applyNumberFormat="1" applyFont="1" applyFill="1" applyBorder="1" applyAlignment="1">
      <alignment horizontal="center"/>
      <protection/>
    </xf>
    <xf numFmtId="49" fontId="24" fillId="0" borderId="27" xfId="52" applyNumberFormat="1" applyFont="1" applyFill="1" applyBorder="1" applyAlignment="1">
      <alignment horizontal="center"/>
      <protection/>
    </xf>
    <xf numFmtId="0" fontId="24" fillId="0" borderId="27" xfId="52" applyFont="1" applyFill="1" applyBorder="1">
      <alignment/>
      <protection/>
    </xf>
    <xf numFmtId="41" fontId="24" fillId="0" borderId="32" xfId="52" applyNumberFormat="1" applyFont="1" applyFill="1" applyBorder="1" applyAlignment="1">
      <alignment horizontal="center"/>
      <protection/>
    </xf>
    <xf numFmtId="0" fontId="22" fillId="0" borderId="0" xfId="52" applyFont="1" applyFill="1" applyBorder="1" applyAlignment="1">
      <alignment horizontal="center" wrapText="1"/>
      <protection/>
    </xf>
    <xf numFmtId="49" fontId="24" fillId="0" borderId="0" xfId="52" applyNumberFormat="1" applyFont="1" applyFill="1" applyBorder="1" applyAlignment="1">
      <alignment horizontal="center"/>
      <protection/>
    </xf>
    <xf numFmtId="0" fontId="24" fillId="0" borderId="0" xfId="52" applyFont="1" applyFill="1" applyBorder="1">
      <alignment/>
      <protection/>
    </xf>
    <xf numFmtId="41" fontId="24" fillId="0" borderId="0" xfId="52" applyNumberFormat="1" applyFont="1" applyFill="1" applyBorder="1" applyAlignment="1">
      <alignment horizontal="center"/>
      <protection/>
    </xf>
    <xf numFmtId="0" fontId="37" fillId="26" borderId="34" xfId="52" applyFont="1" applyFill="1" applyBorder="1" applyAlignment="1">
      <alignment horizontal="left"/>
      <protection/>
    </xf>
    <xf numFmtId="0" fontId="22" fillId="26" borderId="34" xfId="52" applyFont="1" applyFill="1" applyBorder="1" applyAlignment="1">
      <alignment horizontal="left"/>
      <protection/>
    </xf>
    <xf numFmtId="0" fontId="22" fillId="26" borderId="34" xfId="52" applyFont="1" applyFill="1" applyBorder="1" applyAlignment="1">
      <alignment horizontal="center"/>
      <protection/>
    </xf>
    <xf numFmtId="41" fontId="37" fillId="26" borderId="41" xfId="52" applyNumberFormat="1" applyFont="1" applyFill="1" applyBorder="1" applyAlignment="1">
      <alignment horizontal="left"/>
      <protection/>
    </xf>
    <xf numFmtId="0" fontId="22" fillId="0" borderId="0" xfId="52" applyFont="1">
      <alignment/>
      <protection/>
    </xf>
    <xf numFmtId="41" fontId="22" fillId="0" borderId="0" xfId="52" applyNumberFormat="1" applyFont="1">
      <alignment/>
      <protection/>
    </xf>
    <xf numFmtId="41" fontId="56" fillId="0" borderId="24" xfId="48" applyNumberFormat="1" applyFont="1" applyFill="1" applyBorder="1" applyAlignment="1">
      <alignment horizontal="center"/>
      <protection/>
    </xf>
    <xf numFmtId="41" fontId="22" fillId="0" borderId="42" xfId="48" applyNumberFormat="1" applyFont="1" applyFill="1" applyBorder="1" applyAlignment="1">
      <alignment horizontal="center"/>
      <protection/>
    </xf>
    <xf numFmtId="41" fontId="22" fillId="0" borderId="42" xfId="48" applyNumberFormat="1" applyFont="1" applyFill="1" applyBorder="1">
      <alignment/>
      <protection/>
    </xf>
    <xf numFmtId="41" fontId="57" fillId="0" borderId="16" xfId="49" applyNumberFormat="1" applyFont="1" applyFill="1" applyBorder="1" applyAlignment="1">
      <alignment horizontal="center"/>
      <protection/>
    </xf>
    <xf numFmtId="41" fontId="58" fillId="0" borderId="16" xfId="49" applyNumberFormat="1" applyFont="1" applyFill="1" applyBorder="1" applyAlignment="1">
      <alignment horizontal="center"/>
      <protection/>
    </xf>
    <xf numFmtId="0" fontId="57" fillId="26" borderId="11" xfId="49" applyFont="1" applyFill="1" applyBorder="1" applyAlignment="1">
      <alignment horizontal="center"/>
      <protection/>
    </xf>
    <xf numFmtId="41" fontId="57" fillId="26" borderId="11" xfId="49" applyNumberFormat="1" applyFont="1" applyFill="1" applyBorder="1" applyAlignment="1">
      <alignment horizontal="center"/>
      <protection/>
    </xf>
    <xf numFmtId="0" fontId="57" fillId="0" borderId="16" xfId="49" applyFont="1" applyFill="1" applyBorder="1" applyAlignment="1">
      <alignment horizontal="center"/>
      <protection/>
    </xf>
    <xf numFmtId="0" fontId="58" fillId="0" borderId="23" xfId="49" applyFont="1" applyBorder="1" applyAlignment="1">
      <alignment horizontal="center"/>
      <protection/>
    </xf>
    <xf numFmtId="49" fontId="28" fillId="0" borderId="20" xfId="50" applyNumberFormat="1" applyFont="1" applyBorder="1" applyAlignment="1">
      <alignment horizontal="center"/>
      <protection/>
    </xf>
    <xf numFmtId="0" fontId="28" fillId="0" borderId="20" xfId="50" applyFont="1" applyBorder="1" applyAlignment="1">
      <alignment horizontal="center"/>
      <protection/>
    </xf>
    <xf numFmtId="49" fontId="23" fillId="0" borderId="23" xfId="48" applyNumberFormat="1" applyFont="1" applyFill="1" applyBorder="1" applyAlignment="1">
      <alignment horizontal="center"/>
      <protection/>
    </xf>
    <xf numFmtId="0" fontId="22" fillId="0" borderId="13" xfId="48" applyFont="1" applyFill="1" applyBorder="1" applyAlignment="1">
      <alignment horizontal="center"/>
      <protection/>
    </xf>
    <xf numFmtId="41" fontId="22" fillId="0" borderId="10" xfId="48" applyNumberFormat="1" applyFont="1" applyFill="1" applyBorder="1" applyAlignment="1">
      <alignment horizontal="center"/>
      <protection/>
    </xf>
    <xf numFmtId="41" fontId="22" fillId="0" borderId="10" xfId="48" applyNumberFormat="1" applyFont="1" applyFill="1" applyBorder="1">
      <alignment/>
      <protection/>
    </xf>
    <xf numFmtId="0" fontId="35" fillId="28" borderId="26" xfId="48" applyFont="1" applyFill="1" applyBorder="1" applyAlignment="1">
      <alignment horizontal="center"/>
      <protection/>
    </xf>
    <xf numFmtId="49" fontId="35" fillId="28" borderId="26" xfId="48" applyNumberFormat="1" applyFont="1" applyFill="1" applyBorder="1" applyAlignment="1">
      <alignment horizontal="center"/>
      <protection/>
    </xf>
    <xf numFmtId="0" fontId="35" fillId="28" borderId="43" xfId="48" applyFont="1" applyFill="1" applyBorder="1" applyAlignment="1">
      <alignment horizontal="center"/>
      <protection/>
    </xf>
    <xf numFmtId="41" fontId="35" fillId="28" borderId="44" xfId="48" applyNumberFormat="1" applyFont="1" applyFill="1" applyBorder="1" applyAlignment="1">
      <alignment horizontal="center"/>
      <protection/>
    </xf>
    <xf numFmtId="0" fontId="35" fillId="28" borderId="44" xfId="48" applyNumberFormat="1" applyFont="1" applyFill="1" applyBorder="1" applyAlignment="1">
      <alignment wrapText="1"/>
      <protection/>
    </xf>
    <xf numFmtId="0" fontId="35" fillId="28" borderId="44" xfId="48" applyFont="1" applyFill="1" applyBorder="1" applyAlignment="1">
      <alignment wrapText="1"/>
      <protection/>
    </xf>
    <xf numFmtId="0" fontId="22" fillId="28" borderId="24" xfId="48" applyFont="1" applyFill="1" applyBorder="1" applyAlignment="1">
      <alignment wrapText="1"/>
      <protection/>
    </xf>
    <xf numFmtId="0" fontId="22" fillId="0" borderId="24" xfId="48" applyFont="1" applyFill="1" applyBorder="1" applyAlignment="1">
      <alignment wrapText="1"/>
      <protection/>
    </xf>
    <xf numFmtId="41" fontId="24" fillId="28" borderId="16" xfId="48" applyNumberFormat="1" applyFont="1" applyFill="1" applyBorder="1" applyAlignment="1">
      <alignment horizontal="center"/>
      <protection/>
    </xf>
    <xf numFmtId="41" fontId="23" fillId="28" borderId="16" xfId="48" applyNumberFormat="1" applyFont="1" applyFill="1" applyBorder="1" applyAlignment="1">
      <alignment horizontal="center"/>
      <protection/>
    </xf>
    <xf numFmtId="0" fontId="21" fillId="0" borderId="0" xfId="48" applyFont="1" applyFill="1" applyBorder="1" applyAlignment="1">
      <alignment wrapText="1"/>
      <protection/>
    </xf>
    <xf numFmtId="0" fontId="23" fillId="0" borderId="0" xfId="48" applyFont="1" applyFill="1" applyBorder="1" applyAlignment="1">
      <alignment wrapText="1"/>
      <protection/>
    </xf>
    <xf numFmtId="0" fontId="23" fillId="0" borderId="0" xfId="48" applyFont="1" applyBorder="1" applyAlignment="1">
      <alignment wrapText="1"/>
      <protection/>
    </xf>
    <xf numFmtId="41" fontId="24" fillId="0" borderId="11" xfId="48" applyNumberFormat="1" applyFont="1" applyFill="1" applyBorder="1" applyAlignment="1">
      <alignment horizontal="center"/>
      <protection/>
    </xf>
    <xf numFmtId="0" fontId="35" fillId="0" borderId="23" xfId="48" applyFont="1" applyBorder="1" applyAlignment="1">
      <alignment horizontal="center"/>
      <protection/>
    </xf>
    <xf numFmtId="0" fontId="35" fillId="28" borderId="23" xfId="48" applyFont="1" applyFill="1" applyBorder="1" applyAlignment="1">
      <alignment horizontal="center"/>
      <protection/>
    </xf>
    <xf numFmtId="49" fontId="35" fillId="28" borderId="23" xfId="48" applyNumberFormat="1" applyFont="1" applyFill="1" applyBorder="1" applyAlignment="1">
      <alignment horizontal="center"/>
      <protection/>
    </xf>
    <xf numFmtId="0" fontId="35" fillId="28" borderId="13" xfId="48" applyFont="1" applyFill="1" applyBorder="1" applyAlignment="1">
      <alignment horizontal="center"/>
      <protection/>
    </xf>
    <xf numFmtId="41" fontId="35" fillId="28" borderId="21" xfId="48" applyNumberFormat="1" applyFont="1" applyFill="1" applyBorder="1" applyAlignment="1">
      <alignment horizontal="center"/>
      <protection/>
    </xf>
    <xf numFmtId="0" fontId="35" fillId="28" borderId="21" xfId="48" applyFont="1" applyFill="1" applyBorder="1" applyAlignment="1">
      <alignment wrapText="1"/>
      <protection/>
    </xf>
    <xf numFmtId="0" fontId="35" fillId="0" borderId="11" xfId="48" applyFont="1" applyFill="1" applyBorder="1" applyAlignment="1">
      <alignment horizontal="center"/>
      <protection/>
    </xf>
    <xf numFmtId="49" fontId="35" fillId="0" borderId="11" xfId="48" applyNumberFormat="1" applyFont="1" applyFill="1" applyBorder="1" applyAlignment="1">
      <alignment horizontal="center"/>
      <protection/>
    </xf>
    <xf numFmtId="41" fontId="35" fillId="0" borderId="11" xfId="48" applyNumberFormat="1" applyFont="1" applyFill="1" applyBorder="1" applyAlignment="1">
      <alignment horizontal="center"/>
      <protection/>
    </xf>
    <xf numFmtId="0" fontId="26" fillId="0" borderId="11" xfId="48" applyFont="1" applyFill="1" applyBorder="1" applyAlignment="1">
      <alignment horizontal="right" wrapText="1"/>
      <protection/>
    </xf>
    <xf numFmtId="0" fontId="22" fillId="0" borderId="20" xfId="48" applyFont="1" applyBorder="1" applyAlignment="1">
      <alignment horizontal="center"/>
      <protection/>
    </xf>
    <xf numFmtId="49" fontId="23" fillId="0" borderId="20" xfId="48" applyNumberFormat="1" applyFont="1" applyFill="1" applyBorder="1" applyAlignment="1">
      <alignment horizontal="center"/>
      <protection/>
    </xf>
    <xf numFmtId="41" fontId="24" fillId="0" borderId="22" xfId="48" applyNumberFormat="1" applyFont="1" applyFill="1" applyBorder="1" applyAlignment="1">
      <alignment horizontal="center"/>
      <protection/>
    </xf>
    <xf numFmtId="0" fontId="22" fillId="0" borderId="11" xfId="48" applyFont="1" applyFill="1" applyBorder="1" applyAlignment="1">
      <alignment horizontal="center"/>
      <protection/>
    </xf>
    <xf numFmtId="0" fontId="23" fillId="0" borderId="11" xfId="48" applyFont="1" applyFill="1" applyBorder="1" applyAlignment="1">
      <alignment horizontal="center"/>
      <protection/>
    </xf>
    <xf numFmtId="49" fontId="23" fillId="0" borderId="11" xfId="48" applyNumberFormat="1" applyFont="1" applyFill="1" applyBorder="1" applyAlignment="1">
      <alignment horizontal="center"/>
      <protection/>
    </xf>
    <xf numFmtId="0" fontId="22" fillId="0" borderId="11" xfId="0" applyFont="1" applyBorder="1" applyAlignment="1">
      <alignment/>
    </xf>
    <xf numFmtId="0" fontId="32" fillId="0" borderId="14" xfId="46" applyFont="1" applyFill="1" applyBorder="1" applyAlignment="1">
      <alignment horizontal="left"/>
      <protection/>
    </xf>
    <xf numFmtId="0" fontId="33" fillId="0" borderId="14" xfId="46" applyFont="1" applyFill="1" applyBorder="1" applyAlignment="1">
      <alignment horizontal="left"/>
      <protection/>
    </xf>
    <xf numFmtId="41" fontId="32" fillId="0" borderId="14" xfId="46" applyNumberFormat="1" applyFont="1" applyFill="1" applyBorder="1" applyAlignment="1">
      <alignment horizontal="left"/>
      <protection/>
    </xf>
    <xf numFmtId="0" fontId="32" fillId="0" borderId="18" xfId="46" applyFont="1" applyFill="1" applyBorder="1" applyAlignment="1">
      <alignment horizontal="left"/>
      <protection/>
    </xf>
    <xf numFmtId="0" fontId="23" fillId="0" borderId="0" xfId="0" applyFont="1" applyBorder="1" applyAlignment="1">
      <alignment/>
    </xf>
    <xf numFmtId="0" fontId="22" fillId="0" borderId="45" xfId="48" applyFont="1" applyFill="1" applyBorder="1" applyAlignment="1">
      <alignment horizontal="left"/>
      <protection/>
    </xf>
    <xf numFmtId="0" fontId="26" fillId="4" borderId="15" xfId="48" applyFont="1" applyFill="1" applyBorder="1" applyAlignment="1">
      <alignment horizontal="left"/>
      <protection/>
    </xf>
    <xf numFmtId="0" fontId="26" fillId="4" borderId="10" xfId="48" applyFont="1" applyFill="1" applyBorder="1" applyAlignment="1">
      <alignment horizontal="left"/>
      <protection/>
    </xf>
    <xf numFmtId="0" fontId="34" fillId="4" borderId="10" xfId="48" applyFont="1" applyFill="1" applyBorder="1" applyAlignment="1">
      <alignment horizontal="left"/>
      <protection/>
    </xf>
    <xf numFmtId="41" fontId="26" fillId="4" borderId="10" xfId="48" applyNumberFormat="1" applyFont="1" applyFill="1" applyBorder="1" applyAlignment="1">
      <alignment horizontal="left"/>
      <protection/>
    </xf>
    <xf numFmtId="0" fontId="26" fillId="4" borderId="37" xfId="48" applyFont="1" applyFill="1" applyBorder="1" applyAlignment="1">
      <alignment horizontal="left"/>
      <protection/>
    </xf>
    <xf numFmtId="0" fontId="28" fillId="0" borderId="35" xfId="50" applyFont="1" applyFill="1" applyBorder="1" applyAlignment="1">
      <alignment horizontal="left"/>
      <protection/>
    </xf>
    <xf numFmtId="0" fontId="23" fillId="0" borderId="14" xfId="48" applyFont="1" applyBorder="1">
      <alignment/>
      <protection/>
    </xf>
    <xf numFmtId="0" fontId="22" fillId="0" borderId="14" xfId="48" applyFont="1" applyFill="1" applyBorder="1">
      <alignment/>
      <protection/>
    </xf>
    <xf numFmtId="0" fontId="26" fillId="0" borderId="14" xfId="48" applyFont="1" applyFill="1" applyBorder="1" applyAlignment="1">
      <alignment horizontal="right" wrapText="1"/>
      <protection/>
    </xf>
    <xf numFmtId="0" fontId="32" fillId="0" borderId="14" xfId="0" applyFont="1" applyBorder="1" applyAlignment="1">
      <alignment/>
    </xf>
    <xf numFmtId="0" fontId="23" fillId="29" borderId="16" xfId="49" applyFont="1" applyFill="1" applyBorder="1" applyAlignment="1">
      <alignment horizontal="center"/>
      <protection/>
    </xf>
    <xf numFmtId="41" fontId="32" fillId="0" borderId="0" xfId="46" applyNumberFormat="1" applyFont="1" applyFill="1" applyBorder="1" applyAlignment="1">
      <alignment horizontal="right"/>
      <protection/>
    </xf>
    <xf numFmtId="49" fontId="21" fillId="0" borderId="33" xfId="49" applyNumberFormat="1" applyFont="1" applyFill="1" applyBorder="1" applyAlignment="1">
      <alignment horizontal="center"/>
      <protection/>
    </xf>
    <xf numFmtId="0" fontId="21" fillId="0" borderId="33" xfId="49" applyFont="1" applyFill="1" applyBorder="1" applyAlignment="1">
      <alignment wrapText="1"/>
      <protection/>
    </xf>
    <xf numFmtId="0" fontId="23" fillId="0" borderId="0" xfId="49" applyFont="1" applyFill="1">
      <alignment/>
      <protection/>
    </xf>
    <xf numFmtId="0" fontId="23" fillId="0" borderId="0" xfId="0" applyFont="1" applyFill="1" applyAlignment="1">
      <alignment/>
    </xf>
    <xf numFmtId="0" fontId="21" fillId="17" borderId="16" xfId="49" applyFont="1" applyFill="1" applyBorder="1" applyAlignment="1">
      <alignment wrapText="1"/>
      <protection/>
    </xf>
    <xf numFmtId="41" fontId="23" fillId="28" borderId="16" xfId="49" applyNumberFormat="1" applyFont="1" applyFill="1" applyBorder="1" applyAlignment="1">
      <alignment horizontal="center"/>
      <protection/>
    </xf>
    <xf numFmtId="41" fontId="58" fillId="26" borderId="11" xfId="49" applyNumberFormat="1" applyFont="1" applyFill="1" applyBorder="1" applyAlignment="1">
      <alignment horizontal="center"/>
      <protection/>
    </xf>
    <xf numFmtId="41" fontId="59" fillId="17" borderId="26" xfId="49" applyNumberFormat="1" applyFont="1" applyFill="1" applyBorder="1" applyAlignment="1">
      <alignment horizontal="center"/>
      <protection/>
    </xf>
    <xf numFmtId="0" fontId="60" fillId="0" borderId="16" xfId="48" applyFont="1" applyFill="1" applyBorder="1" applyAlignment="1">
      <alignment horizontal="center"/>
      <protection/>
    </xf>
    <xf numFmtId="0" fontId="60" fillId="0" borderId="23" xfId="48" applyFont="1" applyFill="1" applyBorder="1" applyAlignment="1">
      <alignment horizontal="center"/>
      <protection/>
    </xf>
    <xf numFmtId="0" fontId="61" fillId="0" borderId="20" xfId="48" applyFont="1" applyFill="1" applyBorder="1" applyAlignment="1">
      <alignment horizontal="center"/>
      <protection/>
    </xf>
    <xf numFmtId="0" fontId="61" fillId="0" borderId="23" xfId="48" applyFont="1" applyFill="1" applyBorder="1" applyAlignment="1">
      <alignment horizontal="center"/>
      <protection/>
    </xf>
    <xf numFmtId="41" fontId="28" fillId="0" borderId="0" xfId="51" applyNumberFormat="1" applyFont="1">
      <alignment/>
      <protection/>
    </xf>
    <xf numFmtId="0" fontId="62" fillId="0" borderId="42" xfId="50" applyFont="1" applyFill="1" applyBorder="1" applyAlignment="1">
      <alignment horizontal="left"/>
      <protection/>
    </xf>
    <xf numFmtId="0" fontId="57" fillId="0" borderId="0" xfId="0" applyFont="1" applyAlignment="1">
      <alignment/>
    </xf>
    <xf numFmtId="0" fontId="28" fillId="30" borderId="16" xfId="50" applyFont="1" applyFill="1" applyBorder="1" applyAlignment="1">
      <alignment horizontal="center"/>
      <protection/>
    </xf>
    <xf numFmtId="49" fontId="28" fillId="30" borderId="16" xfId="50" applyNumberFormat="1" applyFont="1" applyFill="1" applyBorder="1" applyAlignment="1">
      <alignment horizontal="center"/>
      <protection/>
    </xf>
    <xf numFmtId="0" fontId="22" fillId="30" borderId="0" xfId="0" applyFont="1" applyFill="1" applyAlignment="1">
      <alignment/>
    </xf>
    <xf numFmtId="41" fontId="22" fillId="30" borderId="16" xfId="49" applyNumberFormat="1" applyFont="1" applyFill="1" applyBorder="1" applyAlignment="1">
      <alignment horizontal="center"/>
      <protection/>
    </xf>
    <xf numFmtId="0" fontId="23" fillId="30" borderId="16" xfId="49" applyFont="1" applyFill="1" applyBorder="1" applyAlignment="1">
      <alignment horizontal="center"/>
      <protection/>
    </xf>
    <xf numFmtId="0" fontId="60" fillId="0" borderId="16" xfId="49" applyFont="1" applyBorder="1" applyAlignment="1">
      <alignment horizontal="center"/>
      <protection/>
    </xf>
    <xf numFmtId="0" fontId="60" fillId="0" borderId="16" xfId="49" applyFont="1" applyFill="1" applyBorder="1" applyAlignment="1">
      <alignment horizontal="center"/>
      <protection/>
    </xf>
    <xf numFmtId="0" fontId="23" fillId="31" borderId="16" xfId="49" applyFont="1" applyFill="1" applyBorder="1" applyAlignment="1">
      <alignment horizontal="center"/>
      <protection/>
    </xf>
    <xf numFmtId="0" fontId="25" fillId="0" borderId="16" xfId="50" applyFont="1" applyFill="1" applyBorder="1" applyAlignment="1">
      <alignment horizontal="center"/>
      <protection/>
    </xf>
    <xf numFmtId="49" fontId="25" fillId="0" borderId="16" xfId="50" applyNumberFormat="1" applyFont="1" applyFill="1" applyBorder="1" applyAlignment="1">
      <alignment horizontal="center"/>
      <protection/>
    </xf>
    <xf numFmtId="0" fontId="31" fillId="17" borderId="16" xfId="50" applyFont="1" applyFill="1" applyBorder="1" applyAlignment="1">
      <alignment horizontal="center"/>
      <protection/>
    </xf>
    <xf numFmtId="0" fontId="31" fillId="30" borderId="16" xfId="50" applyFont="1" applyFill="1" applyBorder="1" applyAlignment="1">
      <alignment horizontal="center"/>
      <protection/>
    </xf>
    <xf numFmtId="0" fontId="23" fillId="0" borderId="0" xfId="50" applyFont="1" applyBorder="1" applyAlignment="1">
      <alignment horizontal="center"/>
      <protection/>
    </xf>
    <xf numFmtId="0" fontId="23" fillId="0" borderId="0" xfId="50" applyFont="1" applyAlignment="1">
      <alignment horizontal="center"/>
      <protection/>
    </xf>
    <xf numFmtId="0" fontId="23" fillId="0" borderId="0" xfId="50" applyFont="1">
      <alignment/>
      <protection/>
    </xf>
    <xf numFmtId="41" fontId="25" fillId="0" borderId="0" xfId="50" applyNumberFormat="1" applyFont="1" applyBorder="1">
      <alignment/>
      <protection/>
    </xf>
    <xf numFmtId="41" fontId="25" fillId="0" borderId="20" xfId="50" applyNumberFormat="1" applyFont="1" applyFill="1" applyBorder="1" applyAlignment="1">
      <alignment horizontal="center"/>
      <protection/>
    </xf>
    <xf numFmtId="41" fontId="25" fillId="17" borderId="16" xfId="34" applyNumberFormat="1" applyFont="1" applyFill="1" applyBorder="1" applyAlignment="1">
      <alignment/>
    </xf>
    <xf numFmtId="41" fontId="31" fillId="4" borderId="18" xfId="34" applyNumberFormat="1" applyFont="1" applyFill="1" applyBorder="1" applyAlignment="1">
      <alignment/>
    </xf>
    <xf numFmtId="41" fontId="31" fillId="4" borderId="14" xfId="34" applyNumberFormat="1" applyFont="1" applyFill="1" applyBorder="1" applyAlignment="1">
      <alignment/>
    </xf>
    <xf numFmtId="41" fontId="25" fillId="0" borderId="0" xfId="50" applyNumberFormat="1" applyFont="1" applyFill="1" applyBorder="1">
      <alignment/>
      <protection/>
    </xf>
    <xf numFmtId="41" fontId="25" fillId="0" borderId="0" xfId="50" applyNumberFormat="1" applyFont="1" applyFill="1">
      <alignment/>
      <protection/>
    </xf>
    <xf numFmtId="41" fontId="25" fillId="0" borderId="0" xfId="0" applyNumberFormat="1" applyFont="1" applyAlignment="1">
      <alignment/>
    </xf>
    <xf numFmtId="41" fontId="25" fillId="0" borderId="16" xfId="34" applyNumberFormat="1" applyFont="1" applyFill="1" applyBorder="1" applyAlignment="1">
      <alignment/>
    </xf>
    <xf numFmtId="41" fontId="25" fillId="17" borderId="16" xfId="0" applyNumberFormat="1" applyFont="1" applyFill="1" applyBorder="1" applyAlignment="1">
      <alignment/>
    </xf>
    <xf numFmtId="41" fontId="25" fillId="30" borderId="16" xfId="0" applyNumberFormat="1" applyFont="1" applyFill="1" applyBorder="1" applyAlignment="1">
      <alignment/>
    </xf>
    <xf numFmtId="41" fontId="25" fillId="30" borderId="16" xfId="34" applyNumberFormat="1" applyFont="1" applyFill="1" applyBorder="1" applyAlignment="1">
      <alignment/>
    </xf>
    <xf numFmtId="41" fontId="25" fillId="0" borderId="0" xfId="34" applyNumberFormat="1" applyFont="1" applyFill="1" applyBorder="1" applyAlignment="1">
      <alignment/>
    </xf>
    <xf numFmtId="41" fontId="29" fillId="4" borderId="18" xfId="34" applyNumberFormat="1" applyFont="1" applyFill="1" applyBorder="1" applyAlignment="1">
      <alignment/>
    </xf>
    <xf numFmtId="41" fontId="25" fillId="0" borderId="0" xfId="50" applyNumberFormat="1" applyFont="1">
      <alignment/>
      <protection/>
    </xf>
    <xf numFmtId="49" fontId="25" fillId="30" borderId="16" xfId="50" applyNumberFormat="1" applyFont="1" applyFill="1" applyBorder="1" applyAlignment="1">
      <alignment horizontal="center"/>
      <protection/>
    </xf>
    <xf numFmtId="0" fontId="28" fillId="0" borderId="15" xfId="50" applyFont="1" applyBorder="1" applyAlignment="1">
      <alignment horizontal="left"/>
      <protection/>
    </xf>
    <xf numFmtId="0" fontId="28" fillId="0" borderId="10" xfId="50" applyFont="1" applyBorder="1" applyAlignment="1">
      <alignment horizontal="center"/>
      <protection/>
    </xf>
    <xf numFmtId="49" fontId="28" fillId="0" borderId="10" xfId="50" applyNumberFormat="1" applyFont="1" applyBorder="1" applyAlignment="1">
      <alignment horizontal="center"/>
      <protection/>
    </xf>
    <xf numFmtId="49" fontId="28" fillId="0" borderId="37" xfId="50" applyNumberFormat="1" applyFont="1" applyBorder="1" applyAlignment="1">
      <alignment horizontal="center"/>
      <protection/>
    </xf>
    <xf numFmtId="41" fontId="25" fillId="0" borderId="45" xfId="50" applyNumberFormat="1" applyFont="1" applyFill="1" applyBorder="1" applyAlignment="1">
      <alignment horizontal="center"/>
      <protection/>
    </xf>
    <xf numFmtId="41" fontId="25" fillId="0" borderId="33" xfId="50" applyNumberFormat="1" applyFont="1" applyFill="1" applyBorder="1" applyAlignment="1">
      <alignment horizontal="center"/>
      <protection/>
    </xf>
    <xf numFmtId="0" fontId="32" fillId="0" borderId="13" xfId="0" applyFont="1" applyBorder="1" applyAlignment="1">
      <alignment/>
    </xf>
    <xf numFmtId="0" fontId="28" fillId="0" borderId="14" xfId="46" applyFont="1" applyFill="1" applyBorder="1" applyAlignment="1">
      <alignment horizontal="left"/>
      <protection/>
    </xf>
    <xf numFmtId="41" fontId="25" fillId="0" borderId="14" xfId="46" applyNumberFormat="1" applyFont="1" applyFill="1" applyBorder="1" applyAlignment="1">
      <alignment horizontal="left"/>
      <protection/>
    </xf>
    <xf numFmtId="0" fontId="30" fillId="7" borderId="15" xfId="50" applyFont="1" applyFill="1" applyBorder="1" applyAlignment="1">
      <alignment horizontal="left"/>
      <protection/>
    </xf>
    <xf numFmtId="0" fontId="30" fillId="7" borderId="10" xfId="50" applyFont="1" applyFill="1" applyBorder="1" applyAlignment="1">
      <alignment horizontal="left"/>
      <protection/>
    </xf>
    <xf numFmtId="41" fontId="41" fillId="7" borderId="10" xfId="50" applyNumberFormat="1" applyFont="1" applyFill="1" applyBorder="1" applyAlignment="1">
      <alignment horizontal="left"/>
      <protection/>
    </xf>
    <xf numFmtId="42" fontId="42" fillId="7" borderId="10" xfId="50" applyNumberFormat="1" applyFont="1" applyFill="1" applyBorder="1" applyAlignment="1">
      <alignment horizontal="center"/>
      <protection/>
    </xf>
    <xf numFmtId="0" fontId="22" fillId="0" borderId="10" xfId="49" applyFont="1" applyFill="1" applyBorder="1" applyAlignment="1">
      <alignment horizontal="center"/>
      <protection/>
    </xf>
    <xf numFmtId="0" fontId="23" fillId="0" borderId="10" xfId="49" applyFont="1" applyFill="1" applyBorder="1" applyAlignment="1">
      <alignment horizontal="center"/>
      <protection/>
    </xf>
    <xf numFmtId="49" fontId="22" fillId="0" borderId="10" xfId="49" applyNumberFormat="1" applyFont="1" applyFill="1" applyBorder="1" applyAlignment="1">
      <alignment horizontal="center"/>
      <protection/>
    </xf>
    <xf numFmtId="41" fontId="23" fillId="0" borderId="10" xfId="49" applyNumberFormat="1" applyFont="1" applyFill="1" applyBorder="1" applyAlignment="1">
      <alignment horizontal="center"/>
      <protection/>
    </xf>
    <xf numFmtId="41" fontId="22" fillId="0" borderId="10" xfId="49" applyNumberFormat="1" applyFont="1" applyFill="1" applyBorder="1" applyAlignment="1">
      <alignment horizontal="center"/>
      <protection/>
    </xf>
    <xf numFmtId="0" fontId="22" fillId="0" borderId="10" xfId="49" applyFont="1" applyFill="1" applyBorder="1" applyAlignment="1">
      <alignment wrapText="1"/>
      <protection/>
    </xf>
    <xf numFmtId="41" fontId="24" fillId="0" borderId="0" xfId="49" applyNumberFormat="1" applyFont="1" applyFill="1" applyBorder="1" applyAlignment="1">
      <alignment horizontal="center"/>
      <protection/>
    </xf>
    <xf numFmtId="0" fontId="35" fillId="0" borderId="0" xfId="49" applyFont="1" applyFill="1" applyBorder="1" applyAlignment="1">
      <alignment horizontal="center"/>
      <protection/>
    </xf>
    <xf numFmtId="49" fontId="35" fillId="0" borderId="0" xfId="49" applyNumberFormat="1" applyFont="1" applyFill="1" applyBorder="1" applyAlignment="1">
      <alignment horizontal="center"/>
      <protection/>
    </xf>
    <xf numFmtId="0" fontId="22" fillId="0" borderId="10" xfId="49" applyFont="1" applyBorder="1">
      <alignment/>
      <protection/>
    </xf>
    <xf numFmtId="0" fontId="37" fillId="0" borderId="10" xfId="49" applyFont="1" applyBorder="1" applyAlignment="1">
      <alignment horizontal="center"/>
      <protection/>
    </xf>
    <xf numFmtId="0" fontId="37" fillId="0" borderId="10" xfId="49" applyFont="1" applyBorder="1" applyAlignment="1">
      <alignment horizontal="left"/>
      <protection/>
    </xf>
    <xf numFmtId="0" fontId="24" fillId="0" borderId="10" xfId="49" applyFont="1" applyBorder="1" applyAlignment="1">
      <alignment horizontal="center"/>
      <protection/>
    </xf>
    <xf numFmtId="49" fontId="37" fillId="0" borderId="0" xfId="49" applyNumberFormat="1" applyFont="1" applyBorder="1" applyAlignment="1">
      <alignment horizontal="center"/>
      <protection/>
    </xf>
    <xf numFmtId="0" fontId="37" fillId="0" borderId="0" xfId="49" applyFont="1" applyBorder="1">
      <alignment/>
      <protection/>
    </xf>
    <xf numFmtId="41" fontId="38" fillId="23" borderId="20" xfId="49" applyNumberFormat="1" applyFont="1" applyFill="1" applyBorder="1" applyAlignment="1">
      <alignment horizontal="center"/>
      <protection/>
    </xf>
    <xf numFmtId="41" fontId="38" fillId="10" borderId="20" xfId="49" applyNumberFormat="1" applyFont="1" applyFill="1" applyBorder="1" applyAlignment="1">
      <alignment horizontal="center"/>
      <protection/>
    </xf>
    <xf numFmtId="41" fontId="38" fillId="11" borderId="20" xfId="49" applyNumberFormat="1" applyFont="1" applyFill="1" applyBorder="1" applyAlignment="1">
      <alignment horizontal="center"/>
      <protection/>
    </xf>
    <xf numFmtId="41" fontId="38" fillId="24" borderId="16" xfId="49" applyNumberFormat="1" applyFont="1" applyFill="1" applyBorder="1">
      <alignment/>
      <protection/>
    </xf>
    <xf numFmtId="41" fontId="38" fillId="27" borderId="16" xfId="49" applyNumberFormat="1" applyFont="1" applyFill="1" applyBorder="1">
      <alignment/>
      <protection/>
    </xf>
    <xf numFmtId="41" fontId="38" fillId="5" borderId="20" xfId="49" applyNumberFormat="1" applyFont="1" applyFill="1" applyBorder="1">
      <alignment/>
      <protection/>
    </xf>
    <xf numFmtId="41" fontId="24" fillId="0" borderId="11" xfId="49" applyNumberFormat="1" applyFont="1" applyFill="1" applyBorder="1" applyAlignment="1">
      <alignment horizontal="center"/>
      <protection/>
    </xf>
    <xf numFmtId="41" fontId="22" fillId="0" borderId="10" xfId="49" applyNumberFormat="1" applyFont="1" applyBorder="1">
      <alignment/>
      <protection/>
    </xf>
    <xf numFmtId="41" fontId="23" fillId="0" borderId="10" xfId="49" applyNumberFormat="1" applyFont="1" applyFill="1" applyBorder="1">
      <alignment/>
      <protection/>
    </xf>
    <xf numFmtId="0" fontId="37" fillId="0" borderId="10" xfId="49" applyFont="1" applyBorder="1" applyAlignment="1">
      <alignment wrapText="1"/>
      <protection/>
    </xf>
    <xf numFmtId="0" fontId="43" fillId="0" borderId="11" xfId="49" applyFont="1" applyBorder="1" applyAlignment="1">
      <alignment horizontal="center"/>
      <protection/>
    </xf>
    <xf numFmtId="0" fontId="44" fillId="0" borderId="11" xfId="49" applyFont="1" applyBorder="1" applyAlignment="1">
      <alignment horizontal="center"/>
      <protection/>
    </xf>
    <xf numFmtId="49" fontId="43" fillId="0" borderId="11" xfId="49" applyNumberFormat="1" applyFont="1" applyBorder="1" applyAlignment="1">
      <alignment horizontal="center"/>
      <protection/>
    </xf>
    <xf numFmtId="0" fontId="43" fillId="0" borderId="11" xfId="49" applyFont="1" applyBorder="1">
      <alignment/>
      <protection/>
    </xf>
    <xf numFmtId="41" fontId="44" fillId="4" borderId="11" xfId="49" applyNumberFormat="1" applyFont="1" applyFill="1" applyBorder="1" applyAlignment="1">
      <alignment horizontal="center"/>
      <protection/>
    </xf>
    <xf numFmtId="0" fontId="45" fillId="0" borderId="17" xfId="49" applyFont="1" applyBorder="1" applyAlignment="1">
      <alignment horizontal="left"/>
      <protection/>
    </xf>
    <xf numFmtId="41" fontId="46" fillId="4" borderId="12" xfId="49" applyNumberFormat="1" applyFont="1" applyFill="1" applyBorder="1" applyAlignment="1">
      <alignment horizontal="center"/>
      <protection/>
    </xf>
    <xf numFmtId="41" fontId="28" fillId="0" borderId="14" xfId="46" applyNumberFormat="1" applyFont="1" applyFill="1" applyBorder="1" applyAlignment="1">
      <alignment horizontal="left"/>
      <protection/>
    </xf>
    <xf numFmtId="0" fontId="28" fillId="0" borderId="18" xfId="46" applyFont="1" applyFill="1" applyBorder="1" applyAlignment="1">
      <alignment horizontal="left"/>
      <protection/>
    </xf>
    <xf numFmtId="0" fontId="22" fillId="0" borderId="42" xfId="0" applyFont="1" applyBorder="1" applyAlignment="1">
      <alignment/>
    </xf>
    <xf numFmtId="0" fontId="28" fillId="0" borderId="45" xfId="51" applyFont="1" applyFill="1" applyBorder="1" applyAlignment="1">
      <alignment horizontal="left"/>
      <protection/>
    </xf>
    <xf numFmtId="0" fontId="31" fillId="0" borderId="15" xfId="47" applyFont="1" applyBorder="1" applyAlignment="1">
      <alignment/>
      <protection/>
    </xf>
    <xf numFmtId="0" fontId="27" fillId="0" borderId="37" xfId="47" applyFont="1" applyBorder="1" applyAlignment="1">
      <alignment/>
      <protection/>
    </xf>
    <xf numFmtId="0" fontId="28" fillId="0" borderId="0" xfId="0" applyFont="1" applyBorder="1" applyAlignment="1">
      <alignment/>
    </xf>
    <xf numFmtId="0" fontId="31" fillId="0" borderId="0" xfId="47" applyFont="1" applyBorder="1" applyAlignment="1">
      <alignment/>
      <protection/>
    </xf>
    <xf numFmtId="0" fontId="27" fillId="0" borderId="0" xfId="47" applyFont="1" applyBorder="1" applyAlignment="1">
      <alignment/>
      <protection/>
    </xf>
    <xf numFmtId="0" fontId="31" fillId="0" borderId="0" xfId="0" applyFont="1" applyBorder="1" applyAlignment="1">
      <alignment horizontal="right"/>
    </xf>
    <xf numFmtId="41" fontId="29" fillId="4" borderId="20" xfId="47" applyNumberFormat="1" applyFont="1" applyFill="1" applyBorder="1" applyAlignment="1">
      <alignment horizontal="center" vertical="center"/>
      <protection/>
    </xf>
    <xf numFmtId="0" fontId="29" fillId="4" borderId="20" xfId="47" applyFont="1" applyFill="1" applyBorder="1" applyAlignment="1">
      <alignment horizontal="left" vertical="center"/>
      <protection/>
    </xf>
    <xf numFmtId="0" fontId="25" fillId="0" borderId="16" xfId="47" applyFont="1" applyFill="1" applyBorder="1" applyAlignment="1">
      <alignment horizontal="center"/>
      <protection/>
    </xf>
    <xf numFmtId="41" fontId="25" fillId="0" borderId="16" xfId="47" applyNumberFormat="1" applyFont="1" applyFill="1" applyBorder="1" applyAlignment="1">
      <alignment horizontal="center"/>
      <protection/>
    </xf>
    <xf numFmtId="0" fontId="25" fillId="0" borderId="16" xfId="47" applyNumberFormat="1" applyFont="1" applyFill="1" applyBorder="1" applyAlignment="1">
      <alignment horizontal="left" wrapText="1"/>
      <protection/>
    </xf>
    <xf numFmtId="41" fontId="47" fillId="0" borderId="0" xfId="47" applyNumberFormat="1" applyFont="1">
      <alignment/>
      <protection/>
    </xf>
    <xf numFmtId="41" fontId="29" fillId="7" borderId="16" xfId="47" applyNumberFormat="1" applyFont="1" applyFill="1" applyBorder="1" applyAlignment="1">
      <alignment horizontal="center" vertical="center" wrapText="1"/>
      <protection/>
    </xf>
    <xf numFmtId="0" fontId="29" fillId="7" borderId="16" xfId="47" applyFont="1" applyFill="1" applyBorder="1" applyAlignment="1">
      <alignment horizontal="left" vertical="center"/>
      <protection/>
    </xf>
    <xf numFmtId="0" fontId="28" fillId="0" borderId="16" xfId="47" applyNumberFormat="1" applyFont="1" applyFill="1" applyBorder="1" applyAlignment="1">
      <alignment horizontal="left" wrapText="1"/>
      <protection/>
    </xf>
    <xf numFmtId="43" fontId="28" fillId="0" borderId="0" xfId="47" applyNumberFormat="1" applyFont="1" applyFill="1" applyBorder="1" applyAlignment="1">
      <alignment horizontal="left"/>
      <protection/>
    </xf>
    <xf numFmtId="0" fontId="28" fillId="0" borderId="0" xfId="47" applyFont="1" applyFill="1" applyBorder="1">
      <alignment/>
      <protection/>
    </xf>
    <xf numFmtId="0" fontId="27" fillId="0" borderId="0" xfId="47" applyFont="1" applyFill="1" applyBorder="1" applyAlignment="1">
      <alignment horizontal="right" wrapText="1"/>
      <protection/>
    </xf>
    <xf numFmtId="41" fontId="28" fillId="0" borderId="0" xfId="47" applyNumberFormat="1" applyFont="1" applyFill="1" applyBorder="1">
      <alignment/>
      <protection/>
    </xf>
    <xf numFmtId="0" fontId="28" fillId="0" borderId="0" xfId="47" applyFont="1" applyFill="1" applyBorder="1" applyAlignment="1">
      <alignment wrapText="1"/>
      <protection/>
    </xf>
    <xf numFmtId="0" fontId="28" fillId="0" borderId="0" xfId="47" applyFont="1" applyBorder="1">
      <alignment/>
      <protection/>
    </xf>
    <xf numFmtId="0" fontId="28" fillId="0" borderId="0" xfId="47" applyFont="1" applyBorder="1" applyAlignment="1">
      <alignment wrapText="1"/>
      <protection/>
    </xf>
    <xf numFmtId="0" fontId="37" fillId="0" borderId="46" xfId="52" applyFont="1" applyFill="1" applyBorder="1">
      <alignment/>
      <protection/>
    </xf>
    <xf numFmtId="0" fontId="22" fillId="0" borderId="19" xfId="52" applyFont="1" applyFill="1" applyBorder="1">
      <alignment/>
      <protection/>
    </xf>
    <xf numFmtId="0" fontId="22" fillId="0" borderId="47" xfId="52" applyFont="1" applyFill="1" applyBorder="1">
      <alignment/>
      <protection/>
    </xf>
    <xf numFmtId="0" fontId="22" fillId="0" borderId="47" xfId="52" applyFont="1" applyFill="1" applyBorder="1" applyAlignment="1">
      <alignment horizontal="center"/>
      <protection/>
    </xf>
    <xf numFmtId="41" fontId="22" fillId="0" borderId="48" xfId="52" applyNumberFormat="1" applyFont="1" applyFill="1" applyBorder="1">
      <alignment/>
      <protection/>
    </xf>
    <xf numFmtId="0" fontId="32" fillId="0" borderId="49" xfId="0" applyFont="1" applyBorder="1" applyAlignment="1">
      <alignment/>
    </xf>
    <xf numFmtId="0" fontId="23" fillId="32" borderId="16" xfId="49" applyFont="1" applyFill="1" applyBorder="1" applyAlignment="1">
      <alignment horizontal="center"/>
      <protection/>
    </xf>
    <xf numFmtId="41" fontId="23" fillId="33" borderId="20" xfId="49" applyNumberFormat="1" applyFont="1" applyFill="1" applyBorder="1" applyAlignment="1">
      <alignment horizontal="center"/>
      <protection/>
    </xf>
    <xf numFmtId="41" fontId="22" fillId="30" borderId="20" xfId="49" applyNumberFormat="1" applyFont="1" applyFill="1" applyBorder="1" applyAlignment="1">
      <alignment horizontal="center"/>
      <protection/>
    </xf>
    <xf numFmtId="0" fontId="23" fillId="34" borderId="20" xfId="49" applyFont="1" applyFill="1" applyBorder="1" applyAlignment="1">
      <alignment horizontal="center"/>
      <protection/>
    </xf>
    <xf numFmtId="0" fontId="25" fillId="0" borderId="16" xfId="50" applyFont="1" applyFill="1" applyBorder="1" applyAlignment="1">
      <alignment horizontal="center"/>
      <protection/>
    </xf>
    <xf numFmtId="0" fontId="35" fillId="30" borderId="23" xfId="48" applyFont="1" applyFill="1" applyBorder="1" applyAlignment="1">
      <alignment horizontal="center"/>
      <protection/>
    </xf>
    <xf numFmtId="49" fontId="35" fillId="30" borderId="23" xfId="48" applyNumberFormat="1" applyFont="1" applyFill="1" applyBorder="1" applyAlignment="1">
      <alignment horizontal="center"/>
      <protection/>
    </xf>
    <xf numFmtId="0" fontId="35" fillId="30" borderId="13" xfId="48" applyFont="1" applyFill="1" applyBorder="1" applyAlignment="1">
      <alignment horizontal="center"/>
      <protection/>
    </xf>
    <xf numFmtId="41" fontId="35" fillId="30" borderId="21" xfId="48" applyNumberFormat="1" applyFont="1" applyFill="1" applyBorder="1" applyAlignment="1">
      <alignment horizontal="center"/>
      <protection/>
    </xf>
    <xf numFmtId="0" fontId="35" fillId="30" borderId="21" xfId="48" applyFont="1" applyFill="1" applyBorder="1" applyAlignment="1">
      <alignment wrapText="1"/>
      <protection/>
    </xf>
    <xf numFmtId="0" fontId="22" fillId="0" borderId="20" xfId="49" applyFont="1" applyBorder="1" applyAlignment="1">
      <alignment horizontal="center"/>
      <protection/>
    </xf>
    <xf numFmtId="0" fontId="23" fillId="25" borderId="20" xfId="49" applyFont="1" applyFill="1" applyBorder="1" applyAlignment="1">
      <alignment horizontal="center"/>
      <protection/>
    </xf>
    <xf numFmtId="49" fontId="22" fillId="0" borderId="20" xfId="49" applyNumberFormat="1" applyFont="1" applyBorder="1" applyAlignment="1">
      <alignment horizontal="center"/>
      <protection/>
    </xf>
    <xf numFmtId="41" fontId="23" fillId="0" borderId="20" xfId="49" applyNumberFormat="1" applyFont="1" applyFill="1" applyBorder="1" applyAlignment="1">
      <alignment horizontal="center" wrapText="1"/>
      <protection/>
    </xf>
    <xf numFmtId="0" fontId="22" fillId="0" borderId="20" xfId="49" applyFont="1" applyBorder="1" applyAlignment="1">
      <alignment horizontal="left" wrapText="1"/>
      <protection/>
    </xf>
    <xf numFmtId="0" fontId="32" fillId="0" borderId="10" xfId="46" applyFont="1" applyFill="1" applyBorder="1" applyAlignment="1">
      <alignment horizontal="right"/>
      <protection/>
    </xf>
    <xf numFmtId="0" fontId="22" fillId="0" borderId="10" xfId="49" applyFont="1" applyFill="1" applyBorder="1">
      <alignment/>
      <protection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0" xfId="49" applyFont="1" applyFill="1" applyBorder="1" applyAlignment="1">
      <alignment horizontal="center"/>
      <protection/>
    </xf>
    <xf numFmtId="0" fontId="23" fillId="0" borderId="0" xfId="49" applyFont="1" applyFill="1" applyBorder="1" applyAlignment="1">
      <alignment horizontal="center"/>
      <protection/>
    </xf>
    <xf numFmtId="49" fontId="22" fillId="0" borderId="0" xfId="49" applyNumberFormat="1" applyFont="1" applyFill="1" applyBorder="1" applyAlignment="1">
      <alignment horizontal="center"/>
      <protection/>
    </xf>
    <xf numFmtId="41" fontId="23" fillId="0" borderId="0" xfId="49" applyNumberFormat="1" applyFont="1" applyFill="1" applyBorder="1" applyAlignment="1">
      <alignment horizontal="center"/>
      <protection/>
    </xf>
    <xf numFmtId="41" fontId="22" fillId="0" borderId="0" xfId="49" applyNumberFormat="1" applyFont="1" applyFill="1" applyBorder="1" applyAlignment="1">
      <alignment horizontal="center"/>
      <protection/>
    </xf>
    <xf numFmtId="0" fontId="23" fillId="0" borderId="10" xfId="0" applyFont="1" applyBorder="1" applyAlignment="1">
      <alignment/>
    </xf>
    <xf numFmtId="0" fontId="21" fillId="0" borderId="16" xfId="49" applyFont="1" applyFill="1" applyBorder="1" applyAlignment="1">
      <alignment horizontal="center"/>
      <protection/>
    </xf>
    <xf numFmtId="0" fontId="23" fillId="17" borderId="16" xfId="49" applyFont="1" applyFill="1" applyBorder="1" applyAlignment="1">
      <alignment wrapText="1"/>
      <protection/>
    </xf>
    <xf numFmtId="0" fontId="23" fillId="26" borderId="16" xfId="49" applyFont="1" applyFill="1" applyBorder="1" applyAlignment="1">
      <alignment horizontal="left" wrapText="1"/>
      <protection/>
    </xf>
    <xf numFmtId="0" fontId="23" fillId="26" borderId="16" xfId="49" applyFont="1" applyFill="1" applyBorder="1" applyAlignment="1">
      <alignment wrapText="1"/>
      <protection/>
    </xf>
    <xf numFmtId="0" fontId="23" fillId="0" borderId="16" xfId="49" applyFont="1" applyBorder="1" applyAlignment="1">
      <alignment horizontal="left" wrapText="1"/>
      <protection/>
    </xf>
    <xf numFmtId="0" fontId="22" fillId="35" borderId="0" xfId="49" applyFont="1" applyFill="1" applyBorder="1">
      <alignment/>
      <protection/>
    </xf>
    <xf numFmtId="0" fontId="22" fillId="35" borderId="0" xfId="0" applyFont="1" applyFill="1" applyAlignment="1">
      <alignment/>
    </xf>
    <xf numFmtId="0" fontId="22" fillId="30" borderId="16" xfId="49" applyFont="1" applyFill="1" applyBorder="1" applyAlignment="1">
      <alignment horizontal="center"/>
      <protection/>
    </xf>
    <xf numFmtId="0" fontId="22" fillId="35" borderId="10" xfId="49" applyFont="1" applyFill="1" applyBorder="1">
      <alignment/>
      <protection/>
    </xf>
    <xf numFmtId="0" fontId="22" fillId="35" borderId="10" xfId="0" applyFont="1" applyFill="1" applyBorder="1" applyAlignment="1">
      <alignment/>
    </xf>
    <xf numFmtId="41" fontId="23" fillId="26" borderId="11" xfId="49" applyNumberFormat="1" applyFont="1" applyFill="1" applyBorder="1" applyAlignment="1">
      <alignment horizontal="center"/>
      <protection/>
    </xf>
    <xf numFmtId="0" fontId="22" fillId="0" borderId="20" xfId="49" applyFont="1" applyFill="1" applyBorder="1" applyAlignment="1">
      <alignment horizontal="center"/>
      <protection/>
    </xf>
    <xf numFmtId="49" fontId="22" fillId="36" borderId="17" xfId="49" applyNumberFormat="1" applyFont="1" applyFill="1" applyBorder="1" applyAlignment="1">
      <alignment horizontal="center"/>
      <protection/>
    </xf>
    <xf numFmtId="0" fontId="22" fillId="36" borderId="11" xfId="49" applyFont="1" applyFill="1" applyBorder="1" applyAlignment="1">
      <alignment horizontal="center"/>
      <protection/>
    </xf>
    <xf numFmtId="41" fontId="23" fillId="36" borderId="16" xfId="49" applyNumberFormat="1" applyFont="1" applyFill="1" applyBorder="1" applyAlignment="1">
      <alignment horizontal="center"/>
      <protection/>
    </xf>
    <xf numFmtId="41" fontId="23" fillId="36" borderId="11" xfId="49" applyNumberFormat="1" applyFont="1" applyFill="1" applyBorder="1" applyAlignment="1">
      <alignment horizontal="center"/>
      <protection/>
    </xf>
    <xf numFmtId="41" fontId="23" fillId="36" borderId="11" xfId="49" applyNumberFormat="1" applyFont="1" applyFill="1" applyBorder="1" applyAlignment="1">
      <alignment horizontal="center"/>
      <protection/>
    </xf>
    <xf numFmtId="0" fontId="22" fillId="36" borderId="12" xfId="49" applyFont="1" applyFill="1" applyBorder="1" applyAlignment="1">
      <alignment wrapText="1"/>
      <protection/>
    </xf>
    <xf numFmtId="0" fontId="21" fillId="30" borderId="26" xfId="49" applyFont="1" applyFill="1" applyBorder="1" applyAlignment="1">
      <alignment horizontal="center"/>
      <protection/>
    </xf>
    <xf numFmtId="49" fontId="21" fillId="37" borderId="26" xfId="49" applyNumberFormat="1" applyFont="1" applyFill="1" applyBorder="1" applyAlignment="1">
      <alignment horizontal="center"/>
      <protection/>
    </xf>
    <xf numFmtId="0" fontId="21" fillId="37" borderId="26" xfId="49" applyFont="1" applyFill="1" applyBorder="1" applyAlignment="1">
      <alignment horizontal="center"/>
      <protection/>
    </xf>
    <xf numFmtId="41" fontId="21" fillId="37" borderId="26" xfId="49" applyNumberFormat="1" applyFont="1" applyFill="1" applyBorder="1" applyAlignment="1">
      <alignment horizontal="center"/>
      <protection/>
    </xf>
    <xf numFmtId="0" fontId="21" fillId="37" borderId="26" xfId="49" applyFont="1" applyFill="1" applyBorder="1" applyAlignment="1">
      <alignment horizontal="left" wrapText="1"/>
      <protection/>
    </xf>
    <xf numFmtId="0" fontId="22" fillId="30" borderId="26" xfId="49" applyFont="1" applyFill="1" applyBorder="1" applyAlignment="1">
      <alignment horizontal="center"/>
      <protection/>
    </xf>
    <xf numFmtId="0" fontId="23" fillId="30" borderId="26" xfId="49" applyFont="1" applyFill="1" applyBorder="1" applyAlignment="1">
      <alignment horizontal="center"/>
      <protection/>
    </xf>
    <xf numFmtId="0" fontId="36" fillId="30" borderId="26" xfId="49" applyFont="1" applyFill="1" applyBorder="1" applyAlignment="1">
      <alignment horizontal="center"/>
      <protection/>
    </xf>
    <xf numFmtId="0" fontId="25" fillId="30" borderId="16" xfId="50" applyFont="1" applyFill="1" applyBorder="1" applyAlignment="1">
      <alignment horizontal="center"/>
      <protection/>
    </xf>
    <xf numFmtId="41" fontId="25" fillId="30" borderId="16" xfId="34" applyNumberFormat="1" applyFont="1" applyFill="1" applyBorder="1" applyAlignment="1">
      <alignment/>
    </xf>
    <xf numFmtId="41" fontId="25" fillId="30" borderId="16" xfId="0" applyNumberFormat="1" applyFont="1" applyFill="1" applyBorder="1" applyAlignment="1">
      <alignment/>
    </xf>
    <xf numFmtId="41" fontId="23" fillId="0" borderId="12" xfId="49" applyNumberFormat="1" applyFont="1" applyFill="1" applyBorder="1" applyAlignment="1">
      <alignment horizontal="center"/>
      <protection/>
    </xf>
    <xf numFmtId="0" fontId="22" fillId="35" borderId="16" xfId="49" applyFont="1" applyFill="1" applyBorder="1" applyAlignment="1">
      <alignment horizontal="center"/>
      <protection/>
    </xf>
    <xf numFmtId="0" fontId="23" fillId="35" borderId="16" xfId="49" applyFont="1" applyFill="1" applyBorder="1" applyAlignment="1">
      <alignment horizontal="center"/>
      <protection/>
    </xf>
    <xf numFmtId="49" fontId="22" fillId="35" borderId="17" xfId="49" applyNumberFormat="1" applyFont="1" applyFill="1" applyBorder="1" applyAlignment="1">
      <alignment horizontal="center"/>
      <protection/>
    </xf>
    <xf numFmtId="0" fontId="22" fillId="35" borderId="11" xfId="49" applyFont="1" applyFill="1" applyBorder="1" applyAlignment="1">
      <alignment horizontal="center"/>
      <protection/>
    </xf>
    <xf numFmtId="41" fontId="23" fillId="35" borderId="11" xfId="49" applyNumberFormat="1" applyFont="1" applyFill="1" applyBorder="1" applyAlignment="1">
      <alignment horizontal="center"/>
      <protection/>
    </xf>
    <xf numFmtId="41" fontId="22" fillId="35" borderId="11" xfId="49" applyNumberFormat="1" applyFont="1" applyFill="1" applyBorder="1" applyAlignment="1">
      <alignment horizontal="center"/>
      <protection/>
    </xf>
    <xf numFmtId="41" fontId="23" fillId="35" borderId="12" xfId="49" applyNumberFormat="1" applyFont="1" applyFill="1" applyBorder="1" applyAlignment="1">
      <alignment horizontal="center"/>
      <protection/>
    </xf>
    <xf numFmtId="0" fontId="23" fillId="35" borderId="16" xfId="49" applyFont="1" applyFill="1" applyBorder="1" applyAlignment="1">
      <alignment horizontal="left" wrapText="1"/>
      <protection/>
    </xf>
    <xf numFmtId="0" fontId="25" fillId="30" borderId="16" xfId="50" applyFont="1" applyFill="1" applyBorder="1" applyAlignment="1">
      <alignment horizontal="center"/>
      <protection/>
    </xf>
    <xf numFmtId="0" fontId="31" fillId="35" borderId="16" xfId="50" applyFont="1" applyFill="1" applyBorder="1" applyAlignment="1">
      <alignment horizontal="center"/>
      <protection/>
    </xf>
    <xf numFmtId="0" fontId="25" fillId="35" borderId="16" xfId="50" applyFont="1" applyFill="1" applyBorder="1" applyAlignment="1">
      <alignment horizontal="center"/>
      <protection/>
    </xf>
    <xf numFmtId="49" fontId="25" fillId="35" borderId="16" xfId="50" applyNumberFormat="1" applyFont="1" applyFill="1" applyBorder="1" applyAlignment="1">
      <alignment horizontal="center"/>
      <protection/>
    </xf>
    <xf numFmtId="41" fontId="25" fillId="35" borderId="16" xfId="34" applyNumberFormat="1" applyFont="1" applyFill="1" applyBorder="1" applyAlignment="1">
      <alignment/>
    </xf>
    <xf numFmtId="0" fontId="27" fillId="0" borderId="16" xfId="50" applyFont="1" applyFill="1" applyBorder="1" applyAlignment="1">
      <alignment wrapText="1"/>
      <protection/>
    </xf>
    <xf numFmtId="42" fontId="26" fillId="4" borderId="10" xfId="48" applyNumberFormat="1" applyFont="1" applyFill="1" applyBorder="1" applyAlignment="1">
      <alignment horizontal="center"/>
      <protection/>
    </xf>
    <xf numFmtId="41" fontId="26" fillId="7" borderId="27" xfId="49" applyNumberFormat="1" applyFont="1" applyFill="1" applyBorder="1" applyAlignment="1">
      <alignment horizontal="center"/>
      <protection/>
    </xf>
    <xf numFmtId="0" fontId="22" fillId="0" borderId="11" xfId="49" applyFont="1" applyFill="1" applyBorder="1" applyAlignment="1">
      <alignment horizontal="left" wrapText="1"/>
      <protection/>
    </xf>
    <xf numFmtId="0" fontId="22" fillId="0" borderId="10" xfId="49" applyFont="1" applyFill="1" applyBorder="1" applyAlignment="1">
      <alignment horizontal="left" wrapText="1"/>
      <protection/>
    </xf>
    <xf numFmtId="0" fontId="40" fillId="0" borderId="10" xfId="52" applyFont="1" applyFill="1" applyBorder="1" applyAlignment="1">
      <alignment horizontal="center"/>
      <protection/>
    </xf>
    <xf numFmtId="0" fontId="40" fillId="0" borderId="39" xfId="52" applyFont="1" applyFill="1" applyBorder="1" applyAlignment="1">
      <alignment horizontal="center"/>
      <protection/>
    </xf>
    <xf numFmtId="0" fontId="35" fillId="17" borderId="19" xfId="52" applyFont="1" applyFill="1" applyBorder="1" applyAlignment="1">
      <alignment horizontal="center" vertical="center"/>
      <protection/>
    </xf>
    <xf numFmtId="0" fontId="35" fillId="17" borderId="29" xfId="52" applyFont="1" applyFill="1" applyBorder="1" applyAlignment="1">
      <alignment horizontal="center" vertical="center"/>
      <protection/>
    </xf>
    <xf numFmtId="0" fontId="28" fillId="0" borderId="0" xfId="48" applyFont="1" applyFill="1" applyBorder="1" applyAlignment="1">
      <alignment horizontal="left"/>
      <protection/>
    </xf>
    <xf numFmtId="0" fontId="25" fillId="0" borderId="0" xfId="0" applyFont="1" applyBorder="1" applyAlignment="1">
      <alignment/>
    </xf>
    <xf numFmtId="0" fontId="22" fillId="0" borderId="14" xfId="46" applyFont="1" applyFill="1" applyBorder="1" applyAlignment="1">
      <alignment horizontal="left"/>
      <protection/>
    </xf>
    <xf numFmtId="43" fontId="22" fillId="7" borderId="10" xfId="50" applyNumberFormat="1" applyFont="1" applyFill="1" applyBorder="1" applyAlignment="1">
      <alignment horizontal="left"/>
      <protection/>
    </xf>
    <xf numFmtId="0" fontId="22" fillId="0" borderId="42" xfId="50" applyFont="1" applyBorder="1" applyAlignment="1">
      <alignment wrapText="1"/>
      <protection/>
    </xf>
    <xf numFmtId="0" fontId="22" fillId="0" borderId="15" xfId="50" applyFont="1" applyBorder="1" applyAlignment="1">
      <alignment wrapText="1"/>
      <protection/>
    </xf>
    <xf numFmtId="0" fontId="21" fillId="0" borderId="17" xfId="50" applyFont="1" applyFill="1" applyBorder="1" applyAlignment="1">
      <alignment wrapText="1"/>
      <protection/>
    </xf>
    <xf numFmtId="0" fontId="22" fillId="17" borderId="17" xfId="50" applyFont="1" applyFill="1" applyBorder="1" applyAlignment="1">
      <alignment wrapText="1"/>
      <protection/>
    </xf>
    <xf numFmtId="0" fontId="23" fillId="30" borderId="17" xfId="50" applyFont="1" applyFill="1" applyBorder="1" applyAlignment="1">
      <alignment wrapText="1"/>
      <protection/>
    </xf>
    <xf numFmtId="0" fontId="21" fillId="35" borderId="17" xfId="50" applyFont="1" applyFill="1" applyBorder="1" applyAlignment="1">
      <alignment wrapText="1"/>
      <protection/>
    </xf>
    <xf numFmtId="0" fontId="23" fillId="30" borderId="17" xfId="50" applyFont="1" applyFill="1" applyBorder="1" applyAlignment="1">
      <alignment wrapText="1"/>
      <protection/>
    </xf>
    <xf numFmtId="0" fontId="23" fillId="0" borderId="17" xfId="50" applyFont="1" applyFill="1" applyBorder="1" applyAlignment="1">
      <alignment wrapText="1"/>
      <protection/>
    </xf>
    <xf numFmtId="0" fontId="23" fillId="0" borderId="0" xfId="46" applyFont="1" applyFill="1" applyBorder="1" applyAlignment="1">
      <alignment horizontal="left"/>
      <protection/>
    </xf>
    <xf numFmtId="14" fontId="23" fillId="7" borderId="0" xfId="50" applyNumberFormat="1" applyFont="1" applyFill="1" applyBorder="1" applyAlignment="1">
      <alignment horizontal="left"/>
      <protection/>
    </xf>
    <xf numFmtId="0" fontId="23" fillId="7" borderId="0" xfId="50" applyFont="1" applyFill="1" applyBorder="1" applyAlignment="1">
      <alignment horizontal="left"/>
      <protection/>
    </xf>
    <xf numFmtId="0" fontId="21" fillId="32" borderId="0" xfId="50" applyFont="1" applyFill="1" applyBorder="1" applyAlignment="1">
      <alignment horizontal="center"/>
      <protection/>
    </xf>
    <xf numFmtId="0" fontId="22" fillId="0" borderId="0" xfId="50" applyFont="1" applyFill="1" applyBorder="1" applyAlignment="1">
      <alignment horizontal="center" wrapText="1"/>
      <protection/>
    </xf>
    <xf numFmtId="0" fontId="23" fillId="17" borderId="0" xfId="50" applyFont="1" applyFill="1" applyBorder="1" applyAlignment="1">
      <alignment horizontal="center"/>
      <protection/>
    </xf>
    <xf numFmtId="0" fontId="22" fillId="17" borderId="0" xfId="50" applyFont="1" applyFill="1" applyBorder="1" applyAlignment="1">
      <alignment wrapText="1"/>
      <protection/>
    </xf>
    <xf numFmtId="0" fontId="23" fillId="30" borderId="0" xfId="50" applyFont="1" applyFill="1" applyBorder="1" applyAlignment="1">
      <alignment horizontal="center"/>
      <protection/>
    </xf>
    <xf numFmtId="0" fontId="22" fillId="30" borderId="0" xfId="50" applyFont="1" applyFill="1" applyBorder="1" applyAlignment="1">
      <alignment wrapText="1"/>
      <protection/>
    </xf>
    <xf numFmtId="0" fontId="22" fillId="30" borderId="0" xfId="0" applyFont="1" applyFill="1" applyBorder="1" applyAlignment="1">
      <alignment/>
    </xf>
    <xf numFmtId="0" fontId="21" fillId="0" borderId="0" xfId="50" applyFont="1" applyFill="1" applyBorder="1" applyAlignment="1">
      <alignment horizontal="center"/>
      <protection/>
    </xf>
    <xf numFmtId="0" fontId="22" fillId="0" borderId="0" xfId="50" applyFont="1" applyFill="1" applyBorder="1" applyAlignment="1">
      <alignment wrapText="1"/>
      <protection/>
    </xf>
    <xf numFmtId="0" fontId="23" fillId="0" borderId="0" xfId="50" applyFont="1" applyFill="1" applyBorder="1" applyAlignment="1">
      <alignment horizontal="center"/>
      <protection/>
    </xf>
    <xf numFmtId="41" fontId="22" fillId="30" borderId="0" xfId="0" applyNumberFormat="1" applyFont="1" applyFill="1" applyAlignment="1">
      <alignment/>
    </xf>
    <xf numFmtId="0" fontId="32" fillId="0" borderId="0" xfId="46" applyFont="1" applyFill="1" applyBorder="1" applyAlignment="1">
      <alignment horizontal="left"/>
      <protection/>
    </xf>
    <xf numFmtId="0" fontId="28" fillId="0" borderId="0" xfId="50" applyFont="1" applyFill="1" applyBorder="1" applyAlignment="1">
      <alignment horizontal="left"/>
      <protection/>
    </xf>
    <xf numFmtId="41" fontId="22" fillId="0" borderId="0" xfId="34" applyNumberFormat="1" applyFont="1" applyFill="1" applyBorder="1" applyAlignment="1">
      <alignment/>
    </xf>
    <xf numFmtId="0" fontId="33" fillId="0" borderId="42" xfId="46" applyFont="1" applyFill="1" applyBorder="1" applyAlignment="1">
      <alignment horizontal="left"/>
      <protection/>
    </xf>
    <xf numFmtId="0" fontId="22" fillId="0" borderId="50" xfId="48" applyNumberFormat="1" applyFont="1" applyBorder="1" applyAlignment="1">
      <alignment wrapText="1"/>
      <protection/>
    </xf>
    <xf numFmtId="0" fontId="22" fillId="0" borderId="51" xfId="48" applyFont="1" applyBorder="1" applyAlignment="1">
      <alignment wrapText="1"/>
      <protection/>
    </xf>
    <xf numFmtId="41" fontId="63" fillId="0" borderId="0" xfId="48" applyNumberFormat="1" applyFont="1" applyFill="1" applyBorder="1" applyAlignment="1">
      <alignment horizontal="center"/>
      <protection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2" xfId="47"/>
    <cellStyle name="normální_List3" xfId="48"/>
    <cellStyle name="normální_List4" xfId="49"/>
    <cellStyle name="normální_List5" xfId="50"/>
    <cellStyle name="normální_List7" xfId="51"/>
    <cellStyle name="normální_List8" xfId="52"/>
    <cellStyle name="Followed Hyperlink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view="pageBreakPreview" zoomScale="60" zoomScaleNormal="60" zoomScalePageLayoutView="0" workbookViewId="0" topLeftCell="A1">
      <selection activeCell="M42" sqref="M42"/>
    </sheetView>
  </sheetViews>
  <sheetFormatPr defaultColWidth="9.140625" defaultRowHeight="27.75" customHeight="1"/>
  <cols>
    <col min="1" max="1" width="10.421875" style="31" customWidth="1"/>
    <col min="2" max="3" width="9.140625" style="31" customWidth="1"/>
    <col min="4" max="4" width="9.140625" style="103" customWidth="1"/>
    <col min="5" max="6" width="9.140625" style="31" customWidth="1"/>
    <col min="7" max="7" width="27.57421875" style="153" customWidth="1"/>
    <col min="8" max="8" width="28.7109375" style="153" customWidth="1"/>
    <col min="9" max="9" width="26.421875" style="153" customWidth="1"/>
    <col min="10" max="10" width="62.8515625" style="31" customWidth="1"/>
    <col min="11" max="11" width="28.28125" style="31" customWidth="1"/>
    <col min="12" max="16384" width="9.140625" style="31" customWidth="1"/>
  </cols>
  <sheetData>
    <row r="1" spans="1:11" ht="27.75" customHeight="1">
      <c r="A1" s="15" t="s">
        <v>0</v>
      </c>
      <c r="B1" s="15"/>
      <c r="C1" s="15"/>
      <c r="D1" s="408"/>
      <c r="E1" s="15"/>
      <c r="F1" s="409"/>
      <c r="G1" s="75"/>
      <c r="H1" s="75"/>
      <c r="I1" s="75"/>
      <c r="J1" s="410" t="s">
        <v>202</v>
      </c>
      <c r="K1" s="61"/>
    </row>
    <row r="2" spans="1:11" s="102" customFormat="1" ht="37.5" customHeight="1">
      <c r="A2" s="411" t="s">
        <v>294</v>
      </c>
      <c r="B2" s="396"/>
      <c r="C2" s="396"/>
      <c r="D2" s="397"/>
      <c r="E2" s="396"/>
      <c r="F2" s="396"/>
      <c r="G2" s="398"/>
      <c r="H2" s="398"/>
      <c r="I2" s="398"/>
      <c r="J2" s="399"/>
      <c r="K2" s="643"/>
    </row>
    <row r="3" spans="1:15" ht="37.5" customHeight="1">
      <c r="A3" s="89" t="s">
        <v>295</v>
      </c>
      <c r="B3" s="614"/>
      <c r="C3" s="614"/>
      <c r="D3" s="615"/>
      <c r="E3" s="511"/>
      <c r="F3" s="614"/>
      <c r="G3" s="104"/>
      <c r="H3" s="104"/>
      <c r="I3" s="104"/>
      <c r="J3" s="401"/>
      <c r="K3" s="427"/>
      <c r="L3" s="428"/>
      <c r="M3" s="428"/>
      <c r="N3" s="428"/>
      <c r="O3" s="428"/>
    </row>
    <row r="4" spans="1:10" s="105" customFormat="1" ht="48.75" customHeight="1">
      <c r="A4" s="402" t="s">
        <v>133</v>
      </c>
      <c r="B4" s="403"/>
      <c r="C4" s="403"/>
      <c r="D4" s="404"/>
      <c r="E4" s="403"/>
      <c r="F4" s="403"/>
      <c r="G4" s="606">
        <f>H53</f>
        <v>58664836</v>
      </c>
      <c r="H4" s="606"/>
      <c r="I4" s="405"/>
      <c r="J4" s="406"/>
    </row>
    <row r="5" spans="1:10" ht="27.75" customHeight="1">
      <c r="A5" s="6"/>
      <c r="B5" s="6"/>
      <c r="C5" s="6"/>
      <c r="D5" s="106"/>
      <c r="E5" s="6"/>
      <c r="F5" s="6"/>
      <c r="G5" s="52"/>
      <c r="H5" s="52"/>
      <c r="I5" s="107"/>
      <c r="J5" s="11"/>
    </row>
    <row r="6" spans="1:10" ht="27.75" customHeight="1">
      <c r="A6" s="108"/>
      <c r="B6" s="109"/>
      <c r="C6" s="109"/>
      <c r="D6" s="110"/>
      <c r="E6" s="109"/>
      <c r="F6" s="111"/>
      <c r="G6" s="99" t="s">
        <v>107</v>
      </c>
      <c r="H6" s="99" t="s">
        <v>60</v>
      </c>
      <c r="I6" s="99" t="s">
        <v>3</v>
      </c>
      <c r="J6" s="112"/>
    </row>
    <row r="7" spans="1:10" ht="27.75" customHeight="1">
      <c r="A7" s="113" t="s">
        <v>1</v>
      </c>
      <c r="B7" s="113" t="s">
        <v>2</v>
      </c>
      <c r="C7" s="113" t="s">
        <v>60</v>
      </c>
      <c r="D7" s="114" t="s">
        <v>59</v>
      </c>
      <c r="E7" s="113" t="s">
        <v>3</v>
      </c>
      <c r="F7" s="115" t="s">
        <v>4</v>
      </c>
      <c r="G7" s="116" t="s">
        <v>116</v>
      </c>
      <c r="H7" s="100" t="s">
        <v>115</v>
      </c>
      <c r="I7" s="117"/>
      <c r="J7" s="118" t="s">
        <v>5</v>
      </c>
    </row>
    <row r="8" spans="1:10" ht="27.75" customHeight="1">
      <c r="A8" s="113"/>
      <c r="B8" s="113"/>
      <c r="C8" s="113"/>
      <c r="D8" s="114"/>
      <c r="E8" s="113"/>
      <c r="F8" s="115"/>
      <c r="G8" s="117"/>
      <c r="H8" s="117"/>
      <c r="I8" s="117"/>
      <c r="J8" s="118"/>
    </row>
    <row r="9" spans="1:10" ht="27.75" customHeight="1">
      <c r="A9" s="119">
        <v>231</v>
      </c>
      <c r="B9" s="119">
        <v>32</v>
      </c>
      <c r="C9" s="119">
        <v>0</v>
      </c>
      <c r="D9" s="130">
        <v>1111</v>
      </c>
      <c r="E9" s="131"/>
      <c r="F9" s="149"/>
      <c r="G9" s="122">
        <v>2800000</v>
      </c>
      <c r="H9" s="122"/>
      <c r="I9" s="122"/>
      <c r="J9" s="123" t="s">
        <v>257</v>
      </c>
    </row>
    <row r="10" spans="1:10" ht="27.75" customHeight="1">
      <c r="A10" s="119">
        <v>231</v>
      </c>
      <c r="B10" s="119">
        <v>32</v>
      </c>
      <c r="C10" s="119">
        <v>0</v>
      </c>
      <c r="D10" s="130">
        <v>1112</v>
      </c>
      <c r="E10" s="131"/>
      <c r="F10" s="149"/>
      <c r="G10" s="122">
        <v>45000</v>
      </c>
      <c r="H10" s="122"/>
      <c r="I10" s="122"/>
      <c r="J10" s="123" t="s">
        <v>258</v>
      </c>
    </row>
    <row r="11" spans="1:10" ht="27.75" customHeight="1">
      <c r="A11" s="119">
        <v>231</v>
      </c>
      <c r="B11" s="119">
        <v>32</v>
      </c>
      <c r="C11" s="119">
        <v>0</v>
      </c>
      <c r="D11" s="130">
        <v>1113</v>
      </c>
      <c r="E11" s="131"/>
      <c r="F11" s="149"/>
      <c r="G11" s="122">
        <v>230000</v>
      </c>
      <c r="H11" s="122"/>
      <c r="I11" s="122"/>
      <c r="J11" s="123" t="s">
        <v>259</v>
      </c>
    </row>
    <row r="12" spans="1:10" ht="27.75" customHeight="1">
      <c r="A12" s="119">
        <v>231</v>
      </c>
      <c r="B12" s="119">
        <v>32</v>
      </c>
      <c r="C12" s="119">
        <v>0</v>
      </c>
      <c r="D12" s="130">
        <v>1121</v>
      </c>
      <c r="E12" s="131"/>
      <c r="F12" s="149"/>
      <c r="G12" s="122">
        <v>2150000</v>
      </c>
      <c r="H12" s="122"/>
      <c r="I12" s="122"/>
      <c r="J12" s="123" t="s">
        <v>6</v>
      </c>
    </row>
    <row r="13" spans="1:10" ht="27.75" customHeight="1">
      <c r="A13" s="119">
        <v>231</v>
      </c>
      <c r="B13" s="119">
        <v>32</v>
      </c>
      <c r="C13" s="119">
        <v>0</v>
      </c>
      <c r="D13" s="130">
        <v>1122</v>
      </c>
      <c r="E13" s="131"/>
      <c r="F13" s="149"/>
      <c r="G13" s="122">
        <v>6500000</v>
      </c>
      <c r="H13" s="122"/>
      <c r="I13" s="122"/>
      <c r="J13" s="123" t="s">
        <v>7</v>
      </c>
    </row>
    <row r="14" spans="1:10" ht="27.75" customHeight="1">
      <c r="A14" s="119">
        <v>231</v>
      </c>
      <c r="B14" s="119">
        <v>32</v>
      </c>
      <c r="C14" s="119">
        <v>0</v>
      </c>
      <c r="D14" s="130">
        <v>1211</v>
      </c>
      <c r="E14" s="131"/>
      <c r="F14" s="149"/>
      <c r="G14" s="122">
        <v>5000000</v>
      </c>
      <c r="H14" s="122"/>
      <c r="I14" s="122"/>
      <c r="J14" s="123" t="s">
        <v>8</v>
      </c>
    </row>
    <row r="15" spans="1:10" ht="27.75" customHeight="1">
      <c r="A15" s="119">
        <v>231</v>
      </c>
      <c r="B15" s="119">
        <v>32</v>
      </c>
      <c r="C15" s="119">
        <v>0</v>
      </c>
      <c r="D15" s="130">
        <v>1334</v>
      </c>
      <c r="E15" s="131"/>
      <c r="F15" s="149"/>
      <c r="G15" s="122">
        <v>5000</v>
      </c>
      <c r="H15" s="122"/>
      <c r="I15" s="122"/>
      <c r="J15" s="123" t="s">
        <v>9</v>
      </c>
    </row>
    <row r="16" spans="1:10" ht="27.75" customHeight="1">
      <c r="A16" s="119">
        <v>231</v>
      </c>
      <c r="B16" s="119">
        <v>32</v>
      </c>
      <c r="C16" s="119">
        <v>0</v>
      </c>
      <c r="D16" s="130">
        <v>1341</v>
      </c>
      <c r="E16" s="131"/>
      <c r="F16" s="149"/>
      <c r="G16" s="122">
        <v>12000</v>
      </c>
      <c r="H16" s="122"/>
      <c r="I16" s="122"/>
      <c r="J16" s="123" t="s">
        <v>10</v>
      </c>
    </row>
    <row r="17" spans="1:10" ht="27.75" customHeight="1">
      <c r="A17" s="119">
        <v>155</v>
      </c>
      <c r="B17" s="119">
        <v>32</v>
      </c>
      <c r="C17" s="119">
        <v>0</v>
      </c>
      <c r="D17" s="130">
        <v>1345</v>
      </c>
      <c r="E17" s="131"/>
      <c r="F17" s="149"/>
      <c r="G17" s="122">
        <v>155000</v>
      </c>
      <c r="H17" s="122"/>
      <c r="I17" s="122"/>
      <c r="J17" s="123" t="s">
        <v>11</v>
      </c>
    </row>
    <row r="18" spans="1:10" ht="34.5" customHeight="1">
      <c r="A18" s="119">
        <v>231</v>
      </c>
      <c r="B18" s="119">
        <v>32</v>
      </c>
      <c r="C18" s="119">
        <v>0</v>
      </c>
      <c r="D18" s="130">
        <v>1381</v>
      </c>
      <c r="E18" s="131"/>
      <c r="F18" s="149"/>
      <c r="G18" s="122">
        <v>35000000</v>
      </c>
      <c r="H18" s="350"/>
      <c r="I18" s="122"/>
      <c r="J18" s="123" t="s">
        <v>245</v>
      </c>
    </row>
    <row r="19" spans="1:10" ht="27.75" customHeight="1">
      <c r="A19" s="119">
        <v>231</v>
      </c>
      <c r="B19" s="119">
        <v>32</v>
      </c>
      <c r="C19" s="119">
        <v>0</v>
      </c>
      <c r="D19" s="130">
        <v>1361</v>
      </c>
      <c r="E19" s="131" t="s">
        <v>71</v>
      </c>
      <c r="F19" s="149"/>
      <c r="G19" s="122">
        <v>35000</v>
      </c>
      <c r="H19" s="122"/>
      <c r="I19" s="122"/>
      <c r="J19" s="123" t="s">
        <v>12</v>
      </c>
    </row>
    <row r="20" spans="1:10" ht="26.25" customHeight="1">
      <c r="A20" s="127">
        <v>231</v>
      </c>
      <c r="B20" s="127">
        <v>32</v>
      </c>
      <c r="C20" s="127">
        <v>0</v>
      </c>
      <c r="D20" s="126">
        <v>1511</v>
      </c>
      <c r="E20" s="361"/>
      <c r="F20" s="362"/>
      <c r="G20" s="128">
        <v>900000</v>
      </c>
      <c r="H20" s="128"/>
      <c r="I20" s="128"/>
      <c r="J20" s="132" t="s">
        <v>13</v>
      </c>
    </row>
    <row r="21" spans="1:10" ht="27.75" customHeight="1">
      <c r="A21" s="127">
        <v>231</v>
      </c>
      <c r="B21" s="127">
        <v>32</v>
      </c>
      <c r="C21" s="127">
        <v>1069</v>
      </c>
      <c r="D21" s="126">
        <v>2212</v>
      </c>
      <c r="E21" s="361"/>
      <c r="F21" s="362"/>
      <c r="G21" s="128">
        <v>20000</v>
      </c>
      <c r="H21" s="128"/>
      <c r="I21" s="128"/>
      <c r="J21" s="132" t="s">
        <v>287</v>
      </c>
    </row>
    <row r="22" spans="1:10" ht="26.25" customHeight="1">
      <c r="A22" s="127">
        <v>231</v>
      </c>
      <c r="B22" s="127">
        <v>32</v>
      </c>
      <c r="C22" s="127">
        <v>0</v>
      </c>
      <c r="D22" s="126">
        <v>1335</v>
      </c>
      <c r="E22" s="361"/>
      <c r="F22" s="362"/>
      <c r="G22" s="128">
        <v>25000</v>
      </c>
      <c r="H22" s="128"/>
      <c r="I22" s="128"/>
      <c r="J22" s="132" t="s">
        <v>288</v>
      </c>
    </row>
    <row r="23" spans="1:21" s="395" customFormat="1" ht="27.75" customHeight="1">
      <c r="A23" s="392"/>
      <c r="B23" s="392"/>
      <c r="C23" s="392"/>
      <c r="D23" s="393"/>
      <c r="E23" s="394"/>
      <c r="F23" s="392"/>
      <c r="G23" s="378"/>
      <c r="H23" s="378"/>
      <c r="I23" s="378"/>
      <c r="J23" s="388" t="s">
        <v>187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27.75" customHeight="1">
      <c r="A24" s="389">
        <v>231</v>
      </c>
      <c r="B24" s="389">
        <v>32</v>
      </c>
      <c r="C24" s="389">
        <v>0</v>
      </c>
      <c r="D24" s="424">
        <v>4112</v>
      </c>
      <c r="E24" s="390"/>
      <c r="F24" s="115"/>
      <c r="G24" s="391">
        <v>141396</v>
      </c>
      <c r="H24" s="391"/>
      <c r="I24" s="391"/>
      <c r="J24" s="644" t="s">
        <v>201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10" ht="30" customHeight="1">
      <c r="A25" s="423">
        <v>236</v>
      </c>
      <c r="B25" s="423">
        <v>11</v>
      </c>
      <c r="C25" s="127">
        <v>6330</v>
      </c>
      <c r="D25" s="425">
        <v>4134</v>
      </c>
      <c r="E25" s="361"/>
      <c r="F25" s="362"/>
      <c r="G25" s="128">
        <v>100000</v>
      </c>
      <c r="H25" s="128"/>
      <c r="I25" s="128"/>
      <c r="J25" s="129" t="s">
        <v>120</v>
      </c>
    </row>
    <row r="26" spans="1:10" ht="36.75" customHeight="1">
      <c r="A26" s="422">
        <v>236</v>
      </c>
      <c r="B26" s="422">
        <v>12</v>
      </c>
      <c r="C26" s="119">
        <v>0</v>
      </c>
      <c r="D26" s="130">
        <v>2460</v>
      </c>
      <c r="E26" s="131"/>
      <c r="F26" s="149"/>
      <c r="G26" s="122">
        <v>118440</v>
      </c>
      <c r="H26" s="122"/>
      <c r="I26" s="122"/>
      <c r="J26" s="123" t="s">
        <v>70</v>
      </c>
    </row>
    <row r="27" spans="1:10" ht="27.75" customHeight="1" thickBot="1">
      <c r="A27" s="133" t="s">
        <v>69</v>
      </c>
      <c r="B27" s="133"/>
      <c r="C27" s="365">
        <v>0</v>
      </c>
      <c r="D27" s="365"/>
      <c r="E27" s="366"/>
      <c r="F27" s="367"/>
      <c r="G27" s="368"/>
      <c r="H27" s="368">
        <f>G9+G10+G11+G12+G13+G14+G15+G16+G17+G18+G19+G22+G24+G25+G26+G20+G21</f>
        <v>53236836</v>
      </c>
      <c r="I27" s="368"/>
      <c r="J27" s="369"/>
    </row>
    <row r="28" spans="1:10" ht="27.75" customHeight="1">
      <c r="A28" s="21"/>
      <c r="B28" s="21"/>
      <c r="C28" s="21"/>
      <c r="D28" s="45"/>
      <c r="E28" s="124"/>
      <c r="F28" s="21"/>
      <c r="G28" s="125"/>
      <c r="H28" s="125"/>
      <c r="I28" s="125"/>
      <c r="J28" s="134"/>
    </row>
    <row r="29" spans="1:10" ht="27.75" customHeight="1">
      <c r="A29" s="119">
        <v>231</v>
      </c>
      <c r="B29" s="119">
        <v>32</v>
      </c>
      <c r="C29" s="119">
        <v>3612</v>
      </c>
      <c r="D29" s="76">
        <v>2132</v>
      </c>
      <c r="E29" s="120" t="s">
        <v>82</v>
      </c>
      <c r="F29" s="121"/>
      <c r="G29" s="122">
        <v>790000</v>
      </c>
      <c r="H29" s="122"/>
      <c r="I29" s="122"/>
      <c r="J29" s="135" t="s">
        <v>16</v>
      </c>
    </row>
    <row r="30" spans="1:10" ht="27.75" customHeight="1">
      <c r="A30" s="119">
        <v>231</v>
      </c>
      <c r="B30" s="119">
        <v>32</v>
      </c>
      <c r="C30" s="119">
        <v>3612</v>
      </c>
      <c r="D30" s="76">
        <v>2111</v>
      </c>
      <c r="E30" s="120" t="s">
        <v>89</v>
      </c>
      <c r="F30" s="121"/>
      <c r="G30" s="122">
        <v>900000</v>
      </c>
      <c r="H30" s="122"/>
      <c r="I30" s="122"/>
      <c r="J30" s="135" t="s">
        <v>65</v>
      </c>
    </row>
    <row r="31" spans="1:10" ht="27.75" customHeight="1" thickBot="1">
      <c r="A31" s="133">
        <v>231</v>
      </c>
      <c r="B31" s="133"/>
      <c r="C31" s="365">
        <v>3612</v>
      </c>
      <c r="D31" s="365"/>
      <c r="E31" s="366"/>
      <c r="F31" s="367"/>
      <c r="G31" s="368"/>
      <c r="H31" s="368">
        <f>G29+G30</f>
        <v>1690000</v>
      </c>
      <c r="I31" s="368"/>
      <c r="J31" s="370" t="s">
        <v>17</v>
      </c>
    </row>
    <row r="32" spans="1:10" ht="27.75" customHeight="1">
      <c r="A32" s="21"/>
      <c r="B32" s="21"/>
      <c r="C32" s="45"/>
      <c r="D32" s="45"/>
      <c r="E32" s="124"/>
      <c r="F32" s="21"/>
      <c r="G32" s="125"/>
      <c r="H32" s="125"/>
      <c r="I32" s="125"/>
      <c r="J32" s="136"/>
    </row>
    <row r="33" spans="1:10" ht="27.75" customHeight="1">
      <c r="A33" s="119">
        <v>231</v>
      </c>
      <c r="B33" s="119">
        <v>32</v>
      </c>
      <c r="C33" s="119">
        <v>3613</v>
      </c>
      <c r="D33" s="76">
        <v>2132</v>
      </c>
      <c r="E33" s="120"/>
      <c r="F33" s="121"/>
      <c r="G33" s="122">
        <v>350000</v>
      </c>
      <c r="H33" s="122"/>
      <c r="I33" s="122"/>
      <c r="J33" s="135" t="s">
        <v>186</v>
      </c>
    </row>
    <row r="34" spans="1:10" ht="27.75" customHeight="1" thickBot="1">
      <c r="A34" s="133">
        <v>231</v>
      </c>
      <c r="B34" s="133"/>
      <c r="C34" s="365">
        <v>3613</v>
      </c>
      <c r="D34" s="365"/>
      <c r="E34" s="366"/>
      <c r="F34" s="367"/>
      <c r="G34" s="368"/>
      <c r="H34" s="368">
        <f>G33</f>
        <v>350000</v>
      </c>
      <c r="I34" s="368"/>
      <c r="J34" s="370" t="s">
        <v>68</v>
      </c>
    </row>
    <row r="35" spans="1:10" ht="27.75" customHeight="1">
      <c r="A35" s="21"/>
      <c r="B35" s="21"/>
      <c r="C35" s="45"/>
      <c r="D35" s="45"/>
      <c r="E35" s="124"/>
      <c r="F35" s="21"/>
      <c r="G35" s="125"/>
      <c r="H35" s="125"/>
      <c r="I35" s="125"/>
      <c r="J35" s="136"/>
    </row>
    <row r="36" spans="1:10" ht="27.75" customHeight="1">
      <c r="A36" s="119">
        <v>231</v>
      </c>
      <c r="B36" s="119">
        <v>32</v>
      </c>
      <c r="C36" s="119">
        <v>3632</v>
      </c>
      <c r="D36" s="76">
        <v>2111</v>
      </c>
      <c r="E36" s="120"/>
      <c r="F36" s="121"/>
      <c r="G36" s="122">
        <v>2000</v>
      </c>
      <c r="H36" s="122"/>
      <c r="I36" s="122"/>
      <c r="J36" s="135" t="s">
        <v>238</v>
      </c>
    </row>
    <row r="37" spans="1:10" ht="27.75" customHeight="1" thickBot="1">
      <c r="A37" s="133">
        <v>231</v>
      </c>
      <c r="B37" s="133"/>
      <c r="C37" s="365">
        <v>3632</v>
      </c>
      <c r="D37" s="365"/>
      <c r="E37" s="366"/>
      <c r="F37" s="367"/>
      <c r="G37" s="368"/>
      <c r="H37" s="368">
        <f>G36</f>
        <v>2000</v>
      </c>
      <c r="I37" s="368"/>
      <c r="J37" s="370" t="s">
        <v>242</v>
      </c>
    </row>
    <row r="38" spans="1:10" ht="27.75" customHeight="1">
      <c r="A38" s="542"/>
      <c r="B38" s="542"/>
      <c r="C38" s="542"/>
      <c r="D38" s="542"/>
      <c r="E38" s="543"/>
      <c r="F38" s="544"/>
      <c r="G38" s="545"/>
      <c r="H38" s="545"/>
      <c r="I38" s="545"/>
      <c r="J38" s="546"/>
    </row>
    <row r="39" spans="1:10" ht="27.75" customHeight="1">
      <c r="A39" s="119">
        <v>231</v>
      </c>
      <c r="B39" s="119">
        <v>32</v>
      </c>
      <c r="C39" s="119">
        <v>3639</v>
      </c>
      <c r="D39" s="76">
        <v>2111</v>
      </c>
      <c r="E39" s="137"/>
      <c r="F39" s="121"/>
      <c r="G39" s="122">
        <v>100000</v>
      </c>
      <c r="H39" s="122"/>
      <c r="I39" s="122"/>
      <c r="J39" s="135" t="s">
        <v>134</v>
      </c>
    </row>
    <row r="40" spans="1:12" ht="27.75" customHeight="1">
      <c r="A40" s="119">
        <v>231</v>
      </c>
      <c r="B40" s="119">
        <v>32</v>
      </c>
      <c r="C40" s="119">
        <v>3639</v>
      </c>
      <c r="D40" s="76">
        <v>2131</v>
      </c>
      <c r="E40" s="137"/>
      <c r="F40" s="121"/>
      <c r="G40" s="122">
        <v>3000000</v>
      </c>
      <c r="H40" s="122"/>
      <c r="I40" s="122"/>
      <c r="J40" s="645" t="s">
        <v>72</v>
      </c>
      <c r="K40" s="646"/>
      <c r="L40" s="61"/>
    </row>
    <row r="41" spans="1:10" ht="27.75" customHeight="1">
      <c r="A41" s="119">
        <v>231</v>
      </c>
      <c r="B41" s="119">
        <v>32</v>
      </c>
      <c r="C41" s="119">
        <v>3639</v>
      </c>
      <c r="D41" s="76">
        <v>2133</v>
      </c>
      <c r="E41" s="137"/>
      <c r="F41" s="121"/>
      <c r="G41" s="122">
        <v>20000</v>
      </c>
      <c r="H41" s="122"/>
      <c r="I41" s="122"/>
      <c r="J41" s="135" t="s">
        <v>136</v>
      </c>
    </row>
    <row r="42" spans="1:10" ht="27.75" customHeight="1">
      <c r="A42" s="119">
        <v>231</v>
      </c>
      <c r="B42" s="119">
        <v>32</v>
      </c>
      <c r="C42" s="119">
        <v>3639</v>
      </c>
      <c r="D42" s="422">
        <v>3111</v>
      </c>
      <c r="E42" s="137"/>
      <c r="F42" s="121"/>
      <c r="G42" s="122">
        <v>100000</v>
      </c>
      <c r="H42" s="122"/>
      <c r="I42" s="122"/>
      <c r="J42" s="135" t="s">
        <v>185</v>
      </c>
    </row>
    <row r="43" spans="1:10" ht="27.75" customHeight="1">
      <c r="A43" s="379">
        <v>231</v>
      </c>
      <c r="B43" s="379"/>
      <c r="C43" s="380">
        <v>3639</v>
      </c>
      <c r="D43" s="380"/>
      <c r="E43" s="381"/>
      <c r="F43" s="382"/>
      <c r="G43" s="383"/>
      <c r="H43" s="383">
        <f>G39+G40+G41+G42</f>
        <v>3220000</v>
      </c>
      <c r="I43" s="383"/>
      <c r="J43" s="384" t="s">
        <v>76</v>
      </c>
    </row>
    <row r="44" spans="1:10" s="73" customFormat="1" ht="27.75" customHeight="1">
      <c r="A44" s="385"/>
      <c r="B44" s="385"/>
      <c r="C44" s="385"/>
      <c r="D44" s="385"/>
      <c r="E44" s="386"/>
      <c r="F44" s="385"/>
      <c r="G44" s="387"/>
      <c r="H44" s="387"/>
      <c r="I44" s="387"/>
      <c r="J44" s="388" t="s">
        <v>188</v>
      </c>
    </row>
    <row r="45" spans="1:10" ht="27.75" customHeight="1">
      <c r="A45" s="119">
        <v>231</v>
      </c>
      <c r="B45" s="119">
        <v>32</v>
      </c>
      <c r="C45" s="148">
        <v>3725</v>
      </c>
      <c r="D45" s="130">
        <v>2329</v>
      </c>
      <c r="E45" s="131"/>
      <c r="F45" s="149"/>
      <c r="G45" s="122">
        <v>146000</v>
      </c>
      <c r="H45" s="122"/>
      <c r="I45" s="122"/>
      <c r="J45" s="372" t="s">
        <v>105</v>
      </c>
    </row>
    <row r="46" spans="1:10" ht="27.75" customHeight="1" thickBot="1">
      <c r="A46" s="133">
        <v>231</v>
      </c>
      <c r="B46" s="133"/>
      <c r="C46" s="365">
        <v>3725</v>
      </c>
      <c r="D46" s="365"/>
      <c r="E46" s="366"/>
      <c r="F46" s="367"/>
      <c r="G46" s="368"/>
      <c r="H46" s="368">
        <f>G45</f>
        <v>146000</v>
      </c>
      <c r="I46" s="368"/>
      <c r="J46" s="371" t="s">
        <v>105</v>
      </c>
    </row>
    <row r="47" spans="1:10" ht="27.75" customHeight="1">
      <c r="A47" s="138"/>
      <c r="B47" s="138"/>
      <c r="C47" s="138"/>
      <c r="D47" s="138"/>
      <c r="E47" s="139"/>
      <c r="F47" s="138"/>
      <c r="G47" s="140"/>
      <c r="H47" s="140"/>
      <c r="I47" s="140"/>
      <c r="J47" s="141"/>
    </row>
    <row r="48" spans="1:10" ht="27.75" customHeight="1">
      <c r="A48" s="119">
        <v>231</v>
      </c>
      <c r="B48" s="119">
        <v>32</v>
      </c>
      <c r="C48" s="119">
        <v>6310</v>
      </c>
      <c r="D48" s="76">
        <v>2141</v>
      </c>
      <c r="E48" s="137"/>
      <c r="F48" s="121"/>
      <c r="G48" s="122">
        <v>20000</v>
      </c>
      <c r="H48" s="122"/>
      <c r="I48" s="122"/>
      <c r="J48" s="135" t="s">
        <v>20</v>
      </c>
    </row>
    <row r="49" spans="1:10" ht="27.75" customHeight="1" thickBot="1">
      <c r="A49" s="133">
        <v>231</v>
      </c>
      <c r="B49" s="133"/>
      <c r="C49" s="365">
        <v>6310</v>
      </c>
      <c r="D49" s="365"/>
      <c r="E49" s="366"/>
      <c r="F49" s="367"/>
      <c r="G49" s="368"/>
      <c r="H49" s="368">
        <f>G48</f>
        <v>20000</v>
      </c>
      <c r="I49" s="368"/>
      <c r="J49" s="370" t="s">
        <v>20</v>
      </c>
    </row>
    <row r="50" spans="1:10" ht="27.75" customHeight="1" thickBot="1">
      <c r="A50" s="142"/>
      <c r="B50" s="142"/>
      <c r="C50" s="142"/>
      <c r="D50" s="142"/>
      <c r="E50" s="143"/>
      <c r="F50" s="142"/>
      <c r="G50" s="144"/>
      <c r="H50" s="144"/>
      <c r="I50" s="144"/>
      <c r="J50" s="145"/>
    </row>
    <row r="51" spans="1:10" ht="10.5" customHeight="1">
      <c r="A51" s="138"/>
      <c r="B51" s="138"/>
      <c r="C51" s="138"/>
      <c r="D51" s="138"/>
      <c r="E51" s="139"/>
      <c r="F51" s="138"/>
      <c r="G51" s="146"/>
      <c r="H51" s="146"/>
      <c r="I51" s="146"/>
      <c r="J51" s="147"/>
    </row>
    <row r="52" spans="1:10" ht="27.75" customHeight="1">
      <c r="A52" s="1"/>
      <c r="B52" s="1"/>
      <c r="C52" s="1"/>
      <c r="D52" s="1"/>
      <c r="E52" s="2"/>
      <c r="F52" s="1"/>
      <c r="G52" s="48" t="s">
        <v>107</v>
      </c>
      <c r="H52" s="48" t="s">
        <v>60</v>
      </c>
      <c r="I52" s="49"/>
      <c r="J52" s="375"/>
    </row>
    <row r="53" spans="1:10" ht="30.75" customHeight="1">
      <c r="A53" s="47" t="s">
        <v>133</v>
      </c>
      <c r="B53" s="8"/>
      <c r="C53" s="8"/>
      <c r="D53" s="41"/>
      <c r="E53" s="9"/>
      <c r="F53" s="10"/>
      <c r="G53" s="373">
        <f>SUM(G8:G52)</f>
        <v>58664836</v>
      </c>
      <c r="H53" s="374">
        <f>SUM(H27:H52)</f>
        <v>58664836</v>
      </c>
      <c r="I53" s="50"/>
      <c r="J53" s="376"/>
    </row>
    <row r="54" spans="1:10" ht="30.75" customHeight="1">
      <c r="A54" s="12" t="s">
        <v>102</v>
      </c>
      <c r="B54" s="13"/>
      <c r="C54" s="13"/>
      <c r="D54" s="42"/>
      <c r="E54" s="14"/>
      <c r="F54" s="15"/>
      <c r="G54" s="51"/>
      <c r="H54" s="50"/>
      <c r="I54" s="50"/>
      <c r="J54" s="377"/>
    </row>
    <row r="55" spans="1:10" ht="30.75" customHeight="1">
      <c r="A55" s="17" t="s">
        <v>94</v>
      </c>
      <c r="B55" s="3"/>
      <c r="C55" s="3"/>
      <c r="D55" s="43"/>
      <c r="E55" s="18" t="s">
        <v>95</v>
      </c>
      <c r="F55" s="5"/>
      <c r="G55" s="363">
        <f>G9+G10+G11+G12+G13+G14+G15+G16+G17+G18+G19+G22+G20</f>
        <v>52857000</v>
      </c>
      <c r="H55" s="351"/>
      <c r="I55" s="50"/>
      <c r="J55" s="16"/>
    </row>
    <row r="56" spans="1:10" ht="30.75" customHeight="1">
      <c r="A56" s="17" t="s">
        <v>96</v>
      </c>
      <c r="B56" s="3"/>
      <c r="C56" s="3"/>
      <c r="D56" s="43"/>
      <c r="E56" s="18" t="s">
        <v>97</v>
      </c>
      <c r="F56" s="5"/>
      <c r="G56" s="363">
        <f>G26+G29+G30+G33+G36+G39+G40+G41+G45+G48+G21</f>
        <v>5466440</v>
      </c>
      <c r="H56" s="351"/>
      <c r="I56" s="50"/>
      <c r="J56" s="16"/>
    </row>
    <row r="57" spans="1:10" ht="30.75" customHeight="1">
      <c r="A57" s="17" t="s">
        <v>98</v>
      </c>
      <c r="B57" s="3"/>
      <c r="C57" s="3"/>
      <c r="D57" s="43"/>
      <c r="E57" s="18" t="s">
        <v>99</v>
      </c>
      <c r="F57" s="5"/>
      <c r="G57" s="363">
        <f>G42</f>
        <v>100000</v>
      </c>
      <c r="H57" s="351"/>
      <c r="I57" s="50"/>
      <c r="J57" s="16"/>
    </row>
    <row r="58" spans="1:10" ht="30.75" customHeight="1">
      <c r="A58" s="19" t="s">
        <v>100</v>
      </c>
      <c r="B58" s="3"/>
      <c r="C58" s="5"/>
      <c r="D58" s="44"/>
      <c r="E58" s="5" t="s">
        <v>101</v>
      </c>
      <c r="F58" s="5"/>
      <c r="G58" s="364">
        <f>G24+G25</f>
        <v>241396</v>
      </c>
      <c r="H58" s="352"/>
      <c r="I58" s="52"/>
      <c r="J58" s="16"/>
    </row>
    <row r="59" spans="1:10" ht="27.75" customHeight="1">
      <c r="A59" s="20"/>
      <c r="B59" s="21"/>
      <c r="C59" s="21"/>
      <c r="D59" s="45"/>
      <c r="E59" s="22"/>
      <c r="F59" s="6"/>
      <c r="G59" s="50">
        <f>SUM(G55:G58)</f>
        <v>58664836</v>
      </c>
      <c r="H59" s="50"/>
      <c r="I59" s="50"/>
      <c r="J59" s="11"/>
    </row>
    <row r="60" spans="1:10" ht="27.75" customHeight="1">
      <c r="A60" s="4"/>
      <c r="B60" s="4"/>
      <c r="C60" s="4"/>
      <c r="D60" s="46"/>
      <c r="E60" s="4"/>
      <c r="F60" s="4"/>
      <c r="G60" s="53"/>
      <c r="H60" s="53"/>
      <c r="I60" s="52"/>
      <c r="J60" s="16"/>
    </row>
    <row r="61" spans="1:10" ht="27.75" customHeight="1">
      <c r="A61" s="4"/>
      <c r="B61" s="4"/>
      <c r="C61" s="4"/>
      <c r="D61" s="46"/>
      <c r="E61" s="4"/>
      <c r="F61" s="4"/>
      <c r="G61" s="53"/>
      <c r="H61" s="53"/>
      <c r="I61" s="52"/>
      <c r="J61" s="16"/>
    </row>
    <row r="62" spans="1:10" ht="27.75" customHeight="1">
      <c r="A62" s="4"/>
      <c r="B62" s="4"/>
      <c r="C62" s="4"/>
      <c r="D62" s="46"/>
      <c r="E62" s="4"/>
      <c r="F62" s="4"/>
      <c r="G62" s="53"/>
      <c r="H62" s="53"/>
      <c r="I62" s="52"/>
      <c r="J62" s="4"/>
    </row>
    <row r="63" spans="1:10" ht="27.75" customHeight="1">
      <c r="A63" s="4"/>
      <c r="B63" s="4"/>
      <c r="C63" s="4"/>
      <c r="D63" s="46"/>
      <c r="E63" s="4"/>
      <c r="F63" s="4"/>
      <c r="G63" s="53"/>
      <c r="H63" s="53"/>
      <c r="I63" s="52"/>
      <c r="J63" s="4"/>
    </row>
    <row r="64" spans="1:10" ht="27.75" customHeight="1">
      <c r="A64" s="7"/>
      <c r="B64" s="7"/>
      <c r="C64" s="7"/>
      <c r="D64" s="150"/>
      <c r="E64" s="7"/>
      <c r="F64" s="7"/>
      <c r="G64" s="151"/>
      <c r="H64" s="151"/>
      <c r="I64" s="152"/>
      <c r="J64" s="7"/>
    </row>
    <row r="65" spans="1:10" ht="27.75" customHeight="1">
      <c r="A65" s="7"/>
      <c r="B65" s="7"/>
      <c r="C65" s="7"/>
      <c r="D65" s="150"/>
      <c r="E65" s="7"/>
      <c r="F65" s="7"/>
      <c r="G65" s="151"/>
      <c r="H65" s="151"/>
      <c r="I65" s="152"/>
      <c r="J65" s="7"/>
    </row>
    <row r="66" spans="1:10" ht="27.75" customHeight="1">
      <c r="A66" s="7"/>
      <c r="B66" s="7"/>
      <c r="C66" s="7"/>
      <c r="D66" s="150"/>
      <c r="E66" s="7"/>
      <c r="F66" s="7"/>
      <c r="G66" s="151"/>
      <c r="H66" s="151"/>
      <c r="I66" s="152"/>
      <c r="J66" s="7"/>
    </row>
    <row r="67" spans="1:10" ht="27.75" customHeight="1">
      <c r="A67" s="7"/>
      <c r="B67" s="7"/>
      <c r="C67" s="7"/>
      <c r="D67" s="150"/>
      <c r="E67" s="7"/>
      <c r="F67" s="7"/>
      <c r="G67" s="151"/>
      <c r="H67" s="151"/>
      <c r="I67" s="152"/>
      <c r="J67" s="7"/>
    </row>
    <row r="68" spans="1:10" ht="27.75" customHeight="1">
      <c r="A68" s="7"/>
      <c r="B68" s="7"/>
      <c r="C68" s="7"/>
      <c r="D68" s="150"/>
      <c r="E68" s="7"/>
      <c r="F68" s="7"/>
      <c r="G68" s="151"/>
      <c r="H68" s="151"/>
      <c r="I68" s="152"/>
      <c r="J68" s="7"/>
    </row>
    <row r="69" spans="1:10" ht="27.75" customHeight="1">
      <c r="A69" s="7"/>
      <c r="B69" s="7"/>
      <c r="C69" s="7"/>
      <c r="D69" s="150"/>
      <c r="E69" s="7"/>
      <c r="F69" s="7"/>
      <c r="G69" s="151"/>
      <c r="H69" s="151"/>
      <c r="I69" s="152"/>
      <c r="J69" s="7"/>
    </row>
    <row r="70" spans="1:10" ht="27.75" customHeight="1">
      <c r="A70" s="7"/>
      <c r="B70" s="7"/>
      <c r="C70" s="7"/>
      <c r="D70" s="150"/>
      <c r="E70" s="7"/>
      <c r="F70" s="7"/>
      <c r="G70" s="151"/>
      <c r="H70" s="151"/>
      <c r="I70" s="152"/>
      <c r="J70" s="7"/>
    </row>
    <row r="71" spans="1:10" ht="27.75" customHeight="1">
      <c r="A71" s="7"/>
      <c r="B71" s="7"/>
      <c r="C71" s="7"/>
      <c r="D71" s="150"/>
      <c r="E71" s="7"/>
      <c r="F71" s="7"/>
      <c r="G71" s="151"/>
      <c r="H71" s="151"/>
      <c r="I71" s="152"/>
      <c r="J71" s="7"/>
    </row>
    <row r="72" spans="1:10" ht="27.75" customHeight="1">
      <c r="A72" s="7"/>
      <c r="B72" s="7"/>
      <c r="C72" s="7"/>
      <c r="D72" s="150"/>
      <c r="E72" s="7"/>
      <c r="F72" s="7"/>
      <c r="G72" s="151"/>
      <c r="H72" s="151"/>
      <c r="I72" s="152"/>
      <c r="J72" s="7"/>
    </row>
    <row r="73" spans="1:10" ht="27.75" customHeight="1">
      <c r="A73" s="7"/>
      <c r="B73" s="7"/>
      <c r="C73" s="7"/>
      <c r="D73" s="150"/>
      <c r="E73" s="7"/>
      <c r="F73" s="7"/>
      <c r="G73" s="151"/>
      <c r="H73" s="151"/>
      <c r="I73" s="152"/>
      <c r="J73" s="7"/>
    </row>
    <row r="74" spans="1:10" ht="27.75" customHeight="1">
      <c r="A74" s="7"/>
      <c r="B74" s="7"/>
      <c r="C74" s="7"/>
      <c r="D74" s="150"/>
      <c r="E74" s="7"/>
      <c r="F74" s="7"/>
      <c r="G74" s="151"/>
      <c r="H74" s="151"/>
      <c r="I74" s="152"/>
      <c r="J74" s="7"/>
    </row>
    <row r="75" spans="1:10" ht="27.75" customHeight="1">
      <c r="A75" s="7"/>
      <c r="B75" s="7"/>
      <c r="C75" s="7"/>
      <c r="D75" s="150"/>
      <c r="E75" s="7"/>
      <c r="F75" s="7"/>
      <c r="G75" s="151"/>
      <c r="H75" s="151"/>
      <c r="I75" s="152"/>
      <c r="J75" s="7"/>
    </row>
    <row r="76" spans="1:10" ht="27.75" customHeight="1">
      <c r="A76" s="7"/>
      <c r="B76" s="7"/>
      <c r="C76" s="7"/>
      <c r="D76" s="150"/>
      <c r="E76" s="7"/>
      <c r="F76" s="7"/>
      <c r="G76" s="151"/>
      <c r="H76" s="151"/>
      <c r="I76" s="152"/>
      <c r="J76" s="7"/>
    </row>
    <row r="77" spans="1:10" ht="27.75" customHeight="1">
      <c r="A77" s="7"/>
      <c r="B77" s="7"/>
      <c r="C77" s="7"/>
      <c r="D77" s="150"/>
      <c r="E77" s="7"/>
      <c r="F77" s="7"/>
      <c r="G77" s="151"/>
      <c r="H77" s="151"/>
      <c r="I77" s="152"/>
      <c r="J77" s="7"/>
    </row>
    <row r="78" spans="1:10" ht="27.75" customHeight="1">
      <c r="A78" s="7"/>
      <c r="B78" s="7"/>
      <c r="C78" s="7"/>
      <c r="D78" s="150"/>
      <c r="E78" s="7"/>
      <c r="F78" s="7"/>
      <c r="G78" s="151"/>
      <c r="H78" s="151"/>
      <c r="I78" s="151"/>
      <c r="J78" s="7"/>
    </row>
    <row r="79" spans="1:10" ht="27.75" customHeight="1">
      <c r="A79" s="7"/>
      <c r="B79" s="7"/>
      <c r="C79" s="7"/>
      <c r="D79" s="150"/>
      <c r="E79" s="7"/>
      <c r="F79" s="7"/>
      <c r="G79" s="151"/>
      <c r="H79" s="151"/>
      <c r="I79" s="151"/>
      <c r="J79" s="7"/>
    </row>
    <row r="80" spans="1:10" ht="27.75" customHeight="1">
      <c r="A80" s="7"/>
      <c r="B80" s="7"/>
      <c r="C80" s="7"/>
      <c r="D80" s="150"/>
      <c r="E80" s="7"/>
      <c r="F80" s="7"/>
      <c r="G80" s="151"/>
      <c r="H80" s="151"/>
      <c r="I80" s="151"/>
      <c r="J80" s="7"/>
    </row>
    <row r="81" spans="1:10" ht="27.75" customHeight="1">
      <c r="A81" s="7"/>
      <c r="B81" s="7"/>
      <c r="C81" s="7"/>
      <c r="D81" s="150"/>
      <c r="E81" s="7"/>
      <c r="F81" s="7"/>
      <c r="G81" s="151"/>
      <c r="H81" s="151"/>
      <c r="I81" s="151"/>
      <c r="J81" s="7"/>
    </row>
    <row r="82" spans="1:10" ht="27.75" customHeight="1">
      <c r="A82" s="7"/>
      <c r="B82" s="7"/>
      <c r="C82" s="7"/>
      <c r="D82" s="150"/>
      <c r="E82" s="7"/>
      <c r="F82" s="7"/>
      <c r="G82" s="151"/>
      <c r="H82" s="151"/>
      <c r="I82" s="151"/>
      <c r="J82" s="7"/>
    </row>
    <row r="83" spans="1:10" ht="27.75" customHeight="1">
      <c r="A83" s="7"/>
      <c r="B83" s="7"/>
      <c r="C83" s="7"/>
      <c r="D83" s="150"/>
      <c r="E83" s="7"/>
      <c r="F83" s="7"/>
      <c r="G83" s="151"/>
      <c r="H83" s="151"/>
      <c r="I83" s="151"/>
      <c r="J83" s="7"/>
    </row>
    <row r="84" spans="1:10" ht="27.75" customHeight="1">
      <c r="A84" s="7"/>
      <c r="B84" s="7"/>
      <c r="C84" s="7"/>
      <c r="D84" s="150"/>
      <c r="E84" s="7"/>
      <c r="F84" s="7"/>
      <c r="G84" s="151"/>
      <c r="H84" s="151"/>
      <c r="I84" s="151"/>
      <c r="J84" s="7"/>
    </row>
    <row r="85" spans="1:10" ht="27.75" customHeight="1">
      <c r="A85" s="7"/>
      <c r="B85" s="7"/>
      <c r="C85" s="7"/>
      <c r="D85" s="150"/>
      <c r="E85" s="7"/>
      <c r="F85" s="7"/>
      <c r="G85" s="151"/>
      <c r="H85" s="151"/>
      <c r="I85" s="151"/>
      <c r="J85" s="7"/>
    </row>
    <row r="86" spans="1:10" ht="27.75" customHeight="1">
      <c r="A86" s="7"/>
      <c r="B86" s="7"/>
      <c r="C86" s="7"/>
      <c r="D86" s="150"/>
      <c r="E86" s="7"/>
      <c r="F86" s="7"/>
      <c r="G86" s="151"/>
      <c r="H86" s="151"/>
      <c r="I86" s="151"/>
      <c r="J86" s="7"/>
    </row>
    <row r="87" spans="1:10" ht="27.75" customHeight="1">
      <c r="A87" s="7"/>
      <c r="B87" s="7"/>
      <c r="C87" s="7"/>
      <c r="D87" s="150"/>
      <c r="E87" s="7"/>
      <c r="F87" s="7"/>
      <c r="G87" s="151"/>
      <c r="H87" s="151"/>
      <c r="I87" s="151"/>
      <c r="J87" s="7"/>
    </row>
    <row r="88" spans="1:10" ht="27.75" customHeight="1">
      <c r="A88" s="7"/>
      <c r="B88" s="7"/>
      <c r="C88" s="7"/>
      <c r="D88" s="150"/>
      <c r="E88" s="7"/>
      <c r="F88" s="7"/>
      <c r="G88" s="151"/>
      <c r="H88" s="151"/>
      <c r="I88" s="151"/>
      <c r="J88" s="7"/>
    </row>
    <row r="89" spans="1:10" ht="27.75" customHeight="1">
      <c r="A89" s="7"/>
      <c r="B89" s="7"/>
      <c r="C89" s="7"/>
      <c r="D89" s="150"/>
      <c r="E89" s="7"/>
      <c r="F89" s="7"/>
      <c r="G89" s="151"/>
      <c r="H89" s="151"/>
      <c r="I89" s="151"/>
      <c r="J89" s="7"/>
    </row>
    <row r="90" spans="1:10" ht="27.75" customHeight="1">
      <c r="A90" s="7"/>
      <c r="B90" s="7"/>
      <c r="C90" s="7"/>
      <c r="D90" s="150"/>
      <c r="E90" s="7"/>
      <c r="F90" s="7"/>
      <c r="G90" s="151"/>
      <c r="H90" s="151"/>
      <c r="I90" s="151"/>
      <c r="J90" s="7"/>
    </row>
    <row r="91" spans="1:10" ht="27.75" customHeight="1">
      <c r="A91" s="7"/>
      <c r="B91" s="7"/>
      <c r="C91" s="7"/>
      <c r="D91" s="150"/>
      <c r="E91" s="7"/>
      <c r="F91" s="7"/>
      <c r="G91" s="151"/>
      <c r="H91" s="151"/>
      <c r="I91" s="151"/>
      <c r="J91" s="7"/>
    </row>
    <row r="92" spans="1:10" ht="27.75" customHeight="1">
      <c r="A92" s="7"/>
      <c r="B92" s="7"/>
      <c r="C92" s="7"/>
      <c r="D92" s="150"/>
      <c r="E92" s="7"/>
      <c r="F92" s="7"/>
      <c r="G92" s="151"/>
      <c r="H92" s="151"/>
      <c r="I92" s="151"/>
      <c r="J92" s="7"/>
    </row>
    <row r="93" spans="1:10" ht="27.75" customHeight="1">
      <c r="A93" s="7"/>
      <c r="B93" s="7"/>
      <c r="C93" s="7"/>
      <c r="D93" s="150"/>
      <c r="E93" s="7"/>
      <c r="F93" s="7"/>
      <c r="G93" s="151"/>
      <c r="H93" s="151"/>
      <c r="I93" s="151"/>
      <c r="J93" s="7"/>
    </row>
    <row r="94" spans="1:10" ht="27.75" customHeight="1">
      <c r="A94" s="7"/>
      <c r="B94" s="7"/>
      <c r="C94" s="7"/>
      <c r="D94" s="150"/>
      <c r="E94" s="7"/>
      <c r="F94" s="7"/>
      <c r="G94" s="151"/>
      <c r="H94" s="151"/>
      <c r="I94" s="151"/>
      <c r="J94" s="7"/>
    </row>
    <row r="95" spans="1:10" ht="27.75" customHeight="1">
      <c r="A95" s="7"/>
      <c r="B95" s="7"/>
      <c r="C95" s="7"/>
      <c r="D95" s="150"/>
      <c r="E95" s="7"/>
      <c r="F95" s="7"/>
      <c r="G95" s="151"/>
      <c r="H95" s="151"/>
      <c r="I95" s="151"/>
      <c r="J95" s="7"/>
    </row>
    <row r="96" spans="1:10" ht="27.75" customHeight="1">
      <c r="A96" s="7"/>
      <c r="B96" s="7"/>
      <c r="C96" s="7"/>
      <c r="D96" s="150"/>
      <c r="E96" s="7"/>
      <c r="F96" s="7"/>
      <c r="G96" s="151"/>
      <c r="H96" s="151"/>
      <c r="I96" s="151"/>
      <c r="J96" s="7"/>
    </row>
    <row r="97" spans="1:10" ht="27.75" customHeight="1">
      <c r="A97" s="7"/>
      <c r="B97" s="7"/>
      <c r="C97" s="7"/>
      <c r="D97" s="150"/>
      <c r="E97" s="7"/>
      <c r="F97" s="7"/>
      <c r="G97" s="151"/>
      <c r="H97" s="151"/>
      <c r="I97" s="151"/>
      <c r="J97" s="7"/>
    </row>
    <row r="98" spans="1:10" ht="27.75" customHeight="1">
      <c r="A98" s="7"/>
      <c r="B98" s="7"/>
      <c r="C98" s="7"/>
      <c r="D98" s="150"/>
      <c r="E98" s="7"/>
      <c r="F98" s="7"/>
      <c r="G98" s="151"/>
      <c r="H98" s="151"/>
      <c r="I98" s="151"/>
      <c r="J98" s="7"/>
    </row>
    <row r="99" spans="1:10" ht="27.75" customHeight="1">
      <c r="A99" s="7"/>
      <c r="B99" s="7"/>
      <c r="C99" s="7"/>
      <c r="D99" s="150"/>
      <c r="E99" s="7"/>
      <c r="F99" s="7"/>
      <c r="G99" s="151"/>
      <c r="H99" s="151"/>
      <c r="I99" s="151"/>
      <c r="J99" s="7"/>
    </row>
    <row r="100" spans="1:10" ht="27.75" customHeight="1">
      <c r="A100" s="7"/>
      <c r="B100" s="7"/>
      <c r="C100" s="7"/>
      <c r="D100" s="150"/>
      <c r="E100" s="7"/>
      <c r="F100" s="7"/>
      <c r="G100" s="151"/>
      <c r="H100" s="151"/>
      <c r="I100" s="151"/>
      <c r="J100" s="7"/>
    </row>
    <row r="101" spans="1:10" ht="27.75" customHeight="1">
      <c r="A101" s="7"/>
      <c r="B101" s="7"/>
      <c r="C101" s="7"/>
      <c r="D101" s="150"/>
      <c r="E101" s="7"/>
      <c r="F101" s="7"/>
      <c r="G101" s="151"/>
      <c r="H101" s="151"/>
      <c r="I101" s="151"/>
      <c r="J101" s="7"/>
    </row>
    <row r="102" spans="1:10" ht="27.75" customHeight="1">
      <c r="A102" s="7"/>
      <c r="B102" s="7"/>
      <c r="C102" s="7"/>
      <c r="D102" s="150"/>
      <c r="E102" s="7"/>
      <c r="F102" s="7"/>
      <c r="G102" s="151"/>
      <c r="H102" s="151"/>
      <c r="I102" s="151"/>
      <c r="J102" s="7"/>
    </row>
    <row r="103" spans="1:10" ht="27.75" customHeight="1">
      <c r="A103" s="7"/>
      <c r="B103" s="7"/>
      <c r="C103" s="7"/>
      <c r="D103" s="150"/>
      <c r="E103" s="7"/>
      <c r="F103" s="7"/>
      <c r="G103" s="151"/>
      <c r="H103" s="151"/>
      <c r="I103" s="151"/>
      <c r="J103" s="7"/>
    </row>
    <row r="104" spans="1:10" ht="27.75" customHeight="1">
      <c r="A104" s="7"/>
      <c r="B104" s="7"/>
      <c r="C104" s="7"/>
      <c r="D104" s="150"/>
      <c r="E104" s="7"/>
      <c r="F104" s="7"/>
      <c r="G104" s="151"/>
      <c r="H104" s="151"/>
      <c r="I104" s="151"/>
      <c r="J104" s="7"/>
    </row>
    <row r="105" spans="1:10" ht="27.75" customHeight="1">
      <c r="A105" s="7"/>
      <c r="B105" s="7"/>
      <c r="C105" s="7"/>
      <c r="D105" s="150"/>
      <c r="E105" s="7"/>
      <c r="F105" s="7"/>
      <c r="G105" s="151"/>
      <c r="H105" s="151"/>
      <c r="I105" s="151"/>
      <c r="J105" s="7"/>
    </row>
    <row r="106" spans="1:10" ht="27.75" customHeight="1">
      <c r="A106" s="7"/>
      <c r="B106" s="7"/>
      <c r="C106" s="7"/>
      <c r="D106" s="150"/>
      <c r="E106" s="7"/>
      <c r="F106" s="7"/>
      <c r="G106" s="151"/>
      <c r="H106" s="151"/>
      <c r="I106" s="151"/>
      <c r="J106" s="7"/>
    </row>
    <row r="107" spans="1:10" ht="27.75" customHeight="1">
      <c r="A107" s="7"/>
      <c r="B107" s="7"/>
      <c r="C107" s="7"/>
      <c r="D107" s="150"/>
      <c r="E107" s="7"/>
      <c r="F107" s="7"/>
      <c r="G107" s="151"/>
      <c r="H107" s="151"/>
      <c r="I107" s="151"/>
      <c r="J107" s="7"/>
    </row>
    <row r="108" spans="1:10" ht="27.75" customHeight="1">
      <c r="A108" s="7"/>
      <c r="B108" s="7"/>
      <c r="C108" s="7"/>
      <c r="D108" s="150"/>
      <c r="E108" s="7"/>
      <c r="F108" s="7"/>
      <c r="G108" s="151"/>
      <c r="H108" s="151"/>
      <c r="I108" s="151"/>
      <c r="J108" s="7"/>
    </row>
    <row r="109" spans="1:10" ht="27.75" customHeight="1">
      <c r="A109" s="7"/>
      <c r="B109" s="7"/>
      <c r="C109" s="7"/>
      <c r="D109" s="150"/>
      <c r="E109" s="7"/>
      <c r="F109" s="7"/>
      <c r="G109" s="151"/>
      <c r="H109" s="151"/>
      <c r="I109" s="151"/>
      <c r="J109" s="7"/>
    </row>
    <row r="110" spans="1:10" ht="27.75" customHeight="1">
      <c r="A110" s="7"/>
      <c r="B110" s="7"/>
      <c r="C110" s="7"/>
      <c r="D110" s="150"/>
      <c r="E110" s="7"/>
      <c r="F110" s="7"/>
      <c r="G110" s="151"/>
      <c r="H110" s="151"/>
      <c r="I110" s="151"/>
      <c r="J110" s="7"/>
    </row>
    <row r="111" spans="1:10" ht="27.75" customHeight="1">
      <c r="A111" s="7"/>
      <c r="B111" s="7"/>
      <c r="C111" s="7"/>
      <c r="D111" s="150"/>
      <c r="E111" s="7"/>
      <c r="F111" s="7"/>
      <c r="G111" s="151"/>
      <c r="H111" s="151"/>
      <c r="I111" s="151"/>
      <c r="J111" s="7"/>
    </row>
    <row r="112" spans="1:10" ht="27.75" customHeight="1">
      <c r="A112" s="7"/>
      <c r="B112" s="7"/>
      <c r="C112" s="7"/>
      <c r="D112" s="150"/>
      <c r="E112" s="7"/>
      <c r="F112" s="7"/>
      <c r="G112" s="151"/>
      <c r="H112" s="151"/>
      <c r="I112" s="151"/>
      <c r="J112" s="7"/>
    </row>
    <row r="113" spans="1:10" ht="27.75" customHeight="1">
      <c r="A113" s="7"/>
      <c r="B113" s="7"/>
      <c r="C113" s="7"/>
      <c r="D113" s="150"/>
      <c r="E113" s="7"/>
      <c r="F113" s="7"/>
      <c r="G113" s="151"/>
      <c r="H113" s="151"/>
      <c r="I113" s="151"/>
      <c r="J113" s="7"/>
    </row>
    <row r="114" spans="1:10" ht="27.75" customHeight="1">
      <c r="A114" s="7"/>
      <c r="B114" s="7"/>
      <c r="C114" s="7"/>
      <c r="D114" s="150"/>
      <c r="E114" s="7"/>
      <c r="F114" s="7"/>
      <c r="G114" s="151"/>
      <c r="H114" s="151"/>
      <c r="I114" s="151"/>
      <c r="J114" s="7"/>
    </row>
    <row r="115" spans="1:10" ht="27.75" customHeight="1">
      <c r="A115" s="7"/>
      <c r="B115" s="7"/>
      <c r="C115" s="7"/>
      <c r="D115" s="150"/>
      <c r="E115" s="7"/>
      <c r="F115" s="7"/>
      <c r="G115" s="151"/>
      <c r="H115" s="151"/>
      <c r="I115" s="151"/>
      <c r="J115" s="7"/>
    </row>
    <row r="116" spans="1:10" ht="27.75" customHeight="1">
      <c r="A116" s="7"/>
      <c r="B116" s="7"/>
      <c r="C116" s="7"/>
      <c r="D116" s="150"/>
      <c r="E116" s="7"/>
      <c r="F116" s="7"/>
      <c r="G116" s="151"/>
      <c r="H116" s="151"/>
      <c r="I116" s="151"/>
      <c r="J116" s="7"/>
    </row>
    <row r="117" spans="1:10" ht="27.75" customHeight="1">
      <c r="A117" s="7"/>
      <c r="B117" s="7"/>
      <c r="C117" s="7"/>
      <c r="D117" s="150"/>
      <c r="E117" s="7"/>
      <c r="F117" s="7"/>
      <c r="G117" s="151"/>
      <c r="H117" s="151"/>
      <c r="I117" s="151"/>
      <c r="J117" s="7"/>
    </row>
    <row r="118" spans="1:10" ht="27.75" customHeight="1">
      <c r="A118" s="7"/>
      <c r="B118" s="7"/>
      <c r="C118" s="7"/>
      <c r="D118" s="150"/>
      <c r="E118" s="7"/>
      <c r="F118" s="7"/>
      <c r="G118" s="151"/>
      <c r="H118" s="151"/>
      <c r="I118" s="151"/>
      <c r="J118" s="7"/>
    </row>
    <row r="119" spans="1:10" ht="27.75" customHeight="1">
      <c r="A119" s="7"/>
      <c r="B119" s="7"/>
      <c r="C119" s="7"/>
      <c r="D119" s="150"/>
      <c r="E119" s="7"/>
      <c r="F119" s="7"/>
      <c r="G119" s="151"/>
      <c r="H119" s="151"/>
      <c r="I119" s="151"/>
      <c r="J119" s="7"/>
    </row>
    <row r="120" spans="1:10" ht="27.75" customHeight="1">
      <c r="A120" s="7"/>
      <c r="B120" s="7"/>
      <c r="C120" s="7"/>
      <c r="D120" s="150"/>
      <c r="E120" s="7"/>
      <c r="F120" s="7"/>
      <c r="G120" s="151"/>
      <c r="H120" s="151"/>
      <c r="I120" s="151"/>
      <c r="J120" s="7"/>
    </row>
    <row r="121" spans="1:10" ht="27.75" customHeight="1">
      <c r="A121" s="7"/>
      <c r="B121" s="7"/>
      <c r="C121" s="7"/>
      <c r="D121" s="150"/>
      <c r="E121" s="7"/>
      <c r="F121" s="7"/>
      <c r="G121" s="151"/>
      <c r="H121" s="151"/>
      <c r="I121" s="151"/>
      <c r="J121" s="7"/>
    </row>
    <row r="122" spans="1:10" ht="27.75" customHeight="1">
      <c r="A122" s="7"/>
      <c r="B122" s="7"/>
      <c r="C122" s="7"/>
      <c r="D122" s="150"/>
      <c r="E122" s="7"/>
      <c r="F122" s="7"/>
      <c r="G122" s="151"/>
      <c r="H122" s="151"/>
      <c r="I122" s="151"/>
      <c r="J122" s="7"/>
    </row>
  </sheetData>
  <sheetProtection/>
  <mergeCells count="1">
    <mergeCell ref="G4:H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5" r:id="rId1"/>
  <rowBreaks count="3" manualBreakCount="3">
    <brk id="22" max="9" man="1"/>
    <brk id="43" max="9" man="1"/>
    <brk id="5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P216"/>
  <sheetViews>
    <sheetView view="pageBreakPreview" zoomScale="64" zoomScaleNormal="52" zoomScaleSheetLayoutView="64" zoomScalePageLayoutView="0" workbookViewId="0" topLeftCell="B1">
      <selection activeCell="E5" sqref="E5"/>
    </sheetView>
  </sheetViews>
  <sheetFormatPr defaultColWidth="15.7109375" defaultRowHeight="31.5" customHeight="1"/>
  <cols>
    <col min="1" max="1" width="12.140625" style="31" customWidth="1"/>
    <col min="2" max="2" width="10.57421875" style="31" customWidth="1"/>
    <col min="3" max="3" width="12.140625" style="31" customWidth="1"/>
    <col min="4" max="4" width="12.140625" style="103" customWidth="1"/>
    <col min="5" max="6" width="12.140625" style="31" customWidth="1"/>
    <col min="7" max="8" width="29.57421875" style="153" customWidth="1"/>
    <col min="9" max="9" width="26.421875" style="267" customWidth="1"/>
    <col min="10" max="10" width="82.7109375" style="31" customWidth="1"/>
    <col min="11" max="11" width="33.8515625" style="31" customWidth="1"/>
    <col min="12" max="16384" width="15.7109375" style="31" customWidth="1"/>
  </cols>
  <sheetData>
    <row r="1" spans="1:10" s="102" customFormat="1" ht="36.75" customHeight="1">
      <c r="A1" s="411" t="s">
        <v>294</v>
      </c>
      <c r="B1" s="396"/>
      <c r="C1" s="396"/>
      <c r="D1" s="397"/>
      <c r="E1" s="396"/>
      <c r="F1" s="396"/>
      <c r="G1" s="101"/>
      <c r="H1" s="101"/>
      <c r="I1" s="155"/>
      <c r="J1" s="156" t="s">
        <v>193</v>
      </c>
    </row>
    <row r="2" spans="1:187" ht="31.5" customHeight="1">
      <c r="A2" s="407" t="s">
        <v>295</v>
      </c>
      <c r="B2" s="154"/>
      <c r="C2" s="154"/>
      <c r="D2" s="24"/>
      <c r="E2" s="61"/>
      <c r="F2" s="154"/>
      <c r="G2" s="157"/>
      <c r="H2" s="158"/>
      <c r="I2" s="157"/>
      <c r="J2" s="159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</row>
    <row r="3" spans="1:187" s="105" customFormat="1" ht="40.5" customHeight="1" thickBot="1">
      <c r="A3" s="161" t="s">
        <v>132</v>
      </c>
      <c r="B3" s="162"/>
      <c r="C3" s="162"/>
      <c r="D3" s="163"/>
      <c r="E3" s="162"/>
      <c r="F3" s="162"/>
      <c r="G3" s="164"/>
      <c r="H3" s="607">
        <f>H195</f>
        <v>35583700</v>
      </c>
      <c r="I3" s="607"/>
      <c r="J3" s="165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</row>
    <row r="4" spans="1:187" ht="14.25" customHeight="1">
      <c r="A4" s="29"/>
      <c r="B4" s="29"/>
      <c r="C4" s="29"/>
      <c r="D4" s="167"/>
      <c r="E4" s="29"/>
      <c r="F4" s="29"/>
      <c r="G4" s="168"/>
      <c r="H4" s="169"/>
      <c r="I4" s="170"/>
      <c r="J4" s="171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</row>
    <row r="5" spans="1:187" ht="31.5" customHeight="1">
      <c r="A5" s="172"/>
      <c r="B5" s="173"/>
      <c r="C5" s="173"/>
      <c r="D5" s="174"/>
      <c r="E5" s="173"/>
      <c r="F5" s="173"/>
      <c r="G5" s="175" t="s">
        <v>107</v>
      </c>
      <c r="H5" s="176" t="s">
        <v>60</v>
      </c>
      <c r="I5" s="175" t="s">
        <v>3</v>
      </c>
      <c r="J5" s="177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</row>
    <row r="6" spans="1:187" ht="31.5" customHeight="1">
      <c r="A6" s="178" t="s">
        <v>1</v>
      </c>
      <c r="B6" s="178" t="s">
        <v>2</v>
      </c>
      <c r="C6" s="178" t="s">
        <v>60</v>
      </c>
      <c r="D6" s="179" t="s">
        <v>59</v>
      </c>
      <c r="E6" s="178" t="s">
        <v>3</v>
      </c>
      <c r="F6" s="178" t="s">
        <v>4</v>
      </c>
      <c r="G6" s="180" t="s">
        <v>116</v>
      </c>
      <c r="H6" s="181" t="s">
        <v>115</v>
      </c>
      <c r="I6" s="182"/>
      <c r="J6" s="183" t="s">
        <v>5</v>
      </c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</row>
    <row r="7" spans="1:187" ht="31.5" customHeight="1">
      <c r="A7" s="32">
        <v>231</v>
      </c>
      <c r="B7" s="32">
        <v>32</v>
      </c>
      <c r="C7" s="32">
        <v>2212</v>
      </c>
      <c r="D7" s="38">
        <v>5171</v>
      </c>
      <c r="E7" s="35"/>
      <c r="F7" s="32"/>
      <c r="G7" s="54">
        <v>3500000</v>
      </c>
      <c r="H7" s="55"/>
      <c r="I7" s="56"/>
      <c r="J7" s="188" t="s">
        <v>228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</row>
    <row r="8" spans="1:187" s="103" customFormat="1" ht="31.5" customHeight="1" thickBot="1">
      <c r="A8" s="189">
        <v>231</v>
      </c>
      <c r="B8" s="189"/>
      <c r="C8" s="189">
        <v>2212</v>
      </c>
      <c r="D8" s="189"/>
      <c r="E8" s="190"/>
      <c r="F8" s="189"/>
      <c r="G8" s="191"/>
      <c r="H8" s="191">
        <f>G7</f>
        <v>3500000</v>
      </c>
      <c r="I8" s="191"/>
      <c r="J8" s="192" t="s">
        <v>77</v>
      </c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</row>
    <row r="9" spans="1:187" ht="31.5" customHeight="1">
      <c r="A9" s="178"/>
      <c r="B9" s="178"/>
      <c r="C9" s="178"/>
      <c r="D9" s="179"/>
      <c r="E9" s="178"/>
      <c r="F9" s="178"/>
      <c r="G9" s="182"/>
      <c r="H9" s="184"/>
      <c r="I9" s="182"/>
      <c r="J9" s="183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</row>
    <row r="10" spans="1:187" ht="31.5" customHeight="1">
      <c r="A10" s="32">
        <v>231</v>
      </c>
      <c r="B10" s="32">
        <v>32</v>
      </c>
      <c r="C10" s="32">
        <v>2292</v>
      </c>
      <c r="D10" s="412">
        <v>5323</v>
      </c>
      <c r="E10" s="35"/>
      <c r="F10" s="32"/>
      <c r="G10" s="54">
        <v>50000</v>
      </c>
      <c r="H10" s="55"/>
      <c r="I10" s="56"/>
      <c r="J10" s="188" t="s">
        <v>171</v>
      </c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</row>
    <row r="11" spans="1:187" s="103" customFormat="1" ht="31.5" customHeight="1" thickBot="1">
      <c r="A11" s="189">
        <v>231</v>
      </c>
      <c r="B11" s="189"/>
      <c r="C11" s="189">
        <v>2292</v>
      </c>
      <c r="D11" s="189"/>
      <c r="E11" s="190"/>
      <c r="F11" s="189"/>
      <c r="G11" s="191"/>
      <c r="H11" s="191">
        <f>G10</f>
        <v>50000</v>
      </c>
      <c r="I11" s="191"/>
      <c r="J11" s="192" t="s">
        <v>77</v>
      </c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</row>
    <row r="12" spans="1:187" ht="31.5" customHeight="1">
      <c r="A12" s="25">
        <v>231</v>
      </c>
      <c r="B12" s="25">
        <v>32</v>
      </c>
      <c r="C12" s="25">
        <v>2310</v>
      </c>
      <c r="D12" s="39">
        <v>5154</v>
      </c>
      <c r="E12" s="27"/>
      <c r="F12" s="25"/>
      <c r="G12" s="54">
        <v>50000</v>
      </c>
      <c r="H12" s="55"/>
      <c r="I12" s="56"/>
      <c r="J12" s="37" t="s">
        <v>266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</row>
    <row r="13" spans="1:187" s="103" customFormat="1" ht="31.5" customHeight="1" thickBot="1">
      <c r="A13" s="189">
        <v>231</v>
      </c>
      <c r="B13" s="189"/>
      <c r="C13" s="189">
        <v>2310</v>
      </c>
      <c r="D13" s="189"/>
      <c r="E13" s="190"/>
      <c r="F13" s="189"/>
      <c r="G13" s="191"/>
      <c r="H13" s="191">
        <f>G12</f>
        <v>50000</v>
      </c>
      <c r="I13" s="191"/>
      <c r="J13" s="192" t="s">
        <v>15</v>
      </c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</row>
    <row r="14" spans="1:187" ht="31.5" customHeight="1">
      <c r="A14" s="25">
        <v>231</v>
      </c>
      <c r="B14" s="25">
        <v>32</v>
      </c>
      <c r="C14" s="25">
        <v>2321</v>
      </c>
      <c r="D14" s="39">
        <v>5154</v>
      </c>
      <c r="E14" s="35"/>
      <c r="F14" s="25"/>
      <c r="G14" s="54">
        <v>55000</v>
      </c>
      <c r="H14" s="55"/>
      <c r="I14" s="56"/>
      <c r="J14" s="37" t="s">
        <v>23</v>
      </c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</row>
    <row r="15" spans="1:187" s="103" customFormat="1" ht="31.5" customHeight="1" thickBot="1">
      <c r="A15" s="189">
        <v>231</v>
      </c>
      <c r="B15" s="189"/>
      <c r="C15" s="189">
        <v>2321</v>
      </c>
      <c r="D15" s="189"/>
      <c r="E15" s="190"/>
      <c r="F15" s="189"/>
      <c r="G15" s="191"/>
      <c r="H15" s="191">
        <f>G14</f>
        <v>55000</v>
      </c>
      <c r="I15" s="191"/>
      <c r="J15" s="192" t="s">
        <v>24</v>
      </c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</row>
    <row r="16" spans="1:187" ht="31.5" customHeight="1">
      <c r="A16" s="178"/>
      <c r="B16" s="178"/>
      <c r="C16" s="178">
        <v>3111</v>
      </c>
      <c r="D16" s="540">
        <v>5492</v>
      </c>
      <c r="E16" s="195"/>
      <c r="F16" s="178"/>
      <c r="G16" s="538">
        <v>300000</v>
      </c>
      <c r="H16" s="184"/>
      <c r="I16" s="182"/>
      <c r="J16" s="196" t="s">
        <v>234</v>
      </c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</row>
    <row r="17" spans="1:187" ht="31.5" customHeight="1">
      <c r="A17" s="25">
        <v>231</v>
      </c>
      <c r="B17" s="25">
        <v>32</v>
      </c>
      <c r="C17" s="25">
        <v>3111</v>
      </c>
      <c r="D17" s="23">
        <v>5331</v>
      </c>
      <c r="E17" s="27"/>
      <c r="F17" s="25"/>
      <c r="G17" s="54">
        <v>1200000</v>
      </c>
      <c r="H17" s="55"/>
      <c r="I17" s="56"/>
      <c r="J17" s="37" t="s">
        <v>108</v>
      </c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</row>
    <row r="18" spans="1:187" s="103" customFormat="1" ht="31.5" customHeight="1" thickBot="1">
      <c r="A18" s="189">
        <v>231</v>
      </c>
      <c r="B18" s="189"/>
      <c r="C18" s="189">
        <v>3111</v>
      </c>
      <c r="D18" s="189"/>
      <c r="E18" s="190"/>
      <c r="F18" s="189"/>
      <c r="G18" s="191"/>
      <c r="H18" s="191">
        <f>G16+G17</f>
        <v>1500000</v>
      </c>
      <c r="I18" s="191"/>
      <c r="J18" s="192" t="s">
        <v>25</v>
      </c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</row>
    <row r="19" spans="1:187" ht="31.5" customHeight="1">
      <c r="A19" s="32">
        <v>231</v>
      </c>
      <c r="B19" s="32">
        <v>32</v>
      </c>
      <c r="C19" s="25">
        <v>3113</v>
      </c>
      <c r="D19" s="23">
        <v>5331</v>
      </c>
      <c r="E19" s="27"/>
      <c r="F19" s="25"/>
      <c r="G19" s="54">
        <v>1400000</v>
      </c>
      <c r="H19" s="55"/>
      <c r="I19" s="56"/>
      <c r="J19" s="37" t="s">
        <v>28</v>
      </c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</row>
    <row r="20" spans="1:187" s="103" customFormat="1" ht="31.5" customHeight="1" thickBot="1">
      <c r="A20" s="189">
        <v>231</v>
      </c>
      <c r="B20" s="189"/>
      <c r="C20" s="189">
        <v>3113</v>
      </c>
      <c r="D20" s="189"/>
      <c r="E20" s="190"/>
      <c r="F20" s="189"/>
      <c r="G20" s="191"/>
      <c r="H20" s="191">
        <f>G19</f>
        <v>1400000</v>
      </c>
      <c r="I20" s="191"/>
      <c r="J20" s="192" t="s">
        <v>29</v>
      </c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</row>
    <row r="21" spans="1:187" ht="31.5" customHeight="1">
      <c r="A21" s="25">
        <v>231</v>
      </c>
      <c r="B21" s="25">
        <v>32</v>
      </c>
      <c r="C21" s="25">
        <v>3314</v>
      </c>
      <c r="D21" s="39">
        <v>5136</v>
      </c>
      <c r="E21" s="27"/>
      <c r="F21" s="25"/>
      <c r="G21" s="54">
        <v>1500</v>
      </c>
      <c r="H21" s="55"/>
      <c r="I21" s="56"/>
      <c r="J21" s="37" t="s">
        <v>30</v>
      </c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60"/>
      <c r="GC21" s="160"/>
      <c r="GD21" s="160"/>
      <c r="GE21" s="160"/>
    </row>
    <row r="22" spans="1:187" ht="31.5" customHeight="1">
      <c r="A22" s="25">
        <v>231</v>
      </c>
      <c r="B22" s="25">
        <v>32</v>
      </c>
      <c r="C22" s="25">
        <v>3314</v>
      </c>
      <c r="D22" s="39">
        <v>5139</v>
      </c>
      <c r="E22" s="27"/>
      <c r="F22" s="25"/>
      <c r="G22" s="54">
        <v>1000</v>
      </c>
      <c r="H22" s="55"/>
      <c r="I22" s="56"/>
      <c r="J22" s="37" t="s">
        <v>208</v>
      </c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</row>
    <row r="23" spans="1:187" ht="31.5" customHeight="1">
      <c r="A23" s="25">
        <v>231</v>
      </c>
      <c r="B23" s="25">
        <v>32</v>
      </c>
      <c r="C23" s="25">
        <v>3314</v>
      </c>
      <c r="D23" s="39">
        <v>5169</v>
      </c>
      <c r="E23" s="27"/>
      <c r="F23" s="25"/>
      <c r="G23" s="54">
        <v>10000</v>
      </c>
      <c r="H23" s="55"/>
      <c r="I23" s="56"/>
      <c r="J23" s="37" t="s">
        <v>18</v>
      </c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</row>
    <row r="24" spans="1:187" s="103" customFormat="1" ht="31.5" customHeight="1" thickBot="1">
      <c r="A24" s="189">
        <v>231</v>
      </c>
      <c r="B24" s="189"/>
      <c r="C24" s="189">
        <v>3314</v>
      </c>
      <c r="D24" s="189"/>
      <c r="E24" s="190"/>
      <c r="F24" s="189"/>
      <c r="G24" s="191"/>
      <c r="H24" s="191">
        <f>G21+G22+G23</f>
        <v>12500</v>
      </c>
      <c r="I24" s="191"/>
      <c r="J24" s="192" t="s">
        <v>31</v>
      </c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</row>
    <row r="25" spans="1:187" ht="31.5" customHeight="1">
      <c r="A25" s="178"/>
      <c r="B25" s="178"/>
      <c r="C25" s="573">
        <v>3326</v>
      </c>
      <c r="D25" s="179">
        <v>5171</v>
      </c>
      <c r="E25" s="195"/>
      <c r="F25" s="178"/>
      <c r="G25" s="538">
        <v>300000</v>
      </c>
      <c r="H25" s="539"/>
      <c r="I25" s="182"/>
      <c r="J25" s="196" t="s">
        <v>247</v>
      </c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</row>
    <row r="26" spans="1:187" ht="31.5" customHeight="1">
      <c r="A26" s="25">
        <v>231</v>
      </c>
      <c r="B26" s="25">
        <v>32</v>
      </c>
      <c r="C26" s="25">
        <v>3326</v>
      </c>
      <c r="D26" s="433">
        <v>5139</v>
      </c>
      <c r="E26" s="27"/>
      <c r="F26" s="25"/>
      <c r="G26" s="54">
        <v>200000</v>
      </c>
      <c r="H26" s="55"/>
      <c r="I26" s="56"/>
      <c r="J26" s="37" t="s">
        <v>229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</row>
    <row r="27" spans="1:187" s="103" customFormat="1" ht="31.5" customHeight="1" thickBot="1">
      <c r="A27" s="189">
        <v>231</v>
      </c>
      <c r="B27" s="189"/>
      <c r="C27" s="189">
        <v>3326</v>
      </c>
      <c r="D27" s="189"/>
      <c r="E27" s="190"/>
      <c r="F27" s="189"/>
      <c r="G27" s="191"/>
      <c r="H27" s="191">
        <f>G25+G26</f>
        <v>500000</v>
      </c>
      <c r="I27" s="191"/>
      <c r="J27" s="192" t="s">
        <v>214</v>
      </c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</row>
    <row r="28" spans="1:187" ht="31.5" customHeight="1">
      <c r="A28" s="32">
        <v>231</v>
      </c>
      <c r="B28" s="32">
        <v>32</v>
      </c>
      <c r="C28" s="25">
        <v>3399</v>
      </c>
      <c r="D28" s="38">
        <v>5175</v>
      </c>
      <c r="E28" s="35" t="s">
        <v>83</v>
      </c>
      <c r="F28" s="202"/>
      <c r="G28" s="54">
        <v>40000</v>
      </c>
      <c r="H28" s="55"/>
      <c r="I28" s="56"/>
      <c r="J28" s="203" t="s">
        <v>113</v>
      </c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</row>
    <row r="29" spans="1:187" ht="31.5" customHeight="1">
      <c r="A29" s="32">
        <v>231</v>
      </c>
      <c r="B29" s="32">
        <v>32</v>
      </c>
      <c r="C29" s="25">
        <v>3399</v>
      </c>
      <c r="D29" s="38">
        <v>5169</v>
      </c>
      <c r="E29" s="35" t="s">
        <v>83</v>
      </c>
      <c r="F29" s="32"/>
      <c r="G29" s="54">
        <v>20000</v>
      </c>
      <c r="H29" s="55"/>
      <c r="I29" s="56"/>
      <c r="J29" s="204" t="s">
        <v>103</v>
      </c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</row>
    <row r="30" spans="1:187" ht="31.5" customHeight="1">
      <c r="A30" s="32">
        <v>231</v>
      </c>
      <c r="B30" s="32">
        <v>32</v>
      </c>
      <c r="C30" s="25">
        <v>3399</v>
      </c>
      <c r="D30" s="537">
        <v>5222</v>
      </c>
      <c r="E30" s="35" t="s">
        <v>83</v>
      </c>
      <c r="F30" s="32"/>
      <c r="G30" s="54">
        <v>400000</v>
      </c>
      <c r="H30" s="55"/>
      <c r="I30" s="591"/>
      <c r="J30" s="204" t="s">
        <v>282</v>
      </c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</row>
    <row r="31" spans="1:187" ht="31.5" customHeight="1">
      <c r="A31" s="592">
        <v>231</v>
      </c>
      <c r="B31" s="592"/>
      <c r="C31" s="592">
        <v>3399</v>
      </c>
      <c r="D31" s="593"/>
      <c r="E31" s="594" t="s">
        <v>83</v>
      </c>
      <c r="F31" s="595"/>
      <c r="G31" s="596"/>
      <c r="H31" s="597"/>
      <c r="I31" s="598">
        <f>G28+G29+G30</f>
        <v>460000</v>
      </c>
      <c r="J31" s="599" t="s">
        <v>78</v>
      </c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</row>
    <row r="32" spans="1:198" ht="31.5" customHeight="1">
      <c r="A32" s="205"/>
      <c r="B32" s="205"/>
      <c r="C32" s="205"/>
      <c r="D32" s="205"/>
      <c r="E32" s="205"/>
      <c r="F32" s="205"/>
      <c r="G32" s="413"/>
      <c r="H32" s="205"/>
      <c r="I32" s="205"/>
      <c r="J32" s="205" t="s">
        <v>187</v>
      </c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5"/>
      <c r="FH32" s="205"/>
      <c r="FI32" s="205"/>
      <c r="FJ32" s="205"/>
      <c r="FK32" s="205"/>
      <c r="FL32" s="205"/>
      <c r="FM32" s="205"/>
      <c r="FN32" s="205"/>
      <c r="FO32" s="205"/>
      <c r="FP32" s="205"/>
      <c r="FQ32" s="205"/>
      <c r="FR32" s="205"/>
      <c r="FS32" s="205"/>
      <c r="FT32" s="205"/>
      <c r="FU32" s="205"/>
      <c r="FV32" s="205"/>
      <c r="FW32" s="205"/>
      <c r="FX32" s="205"/>
      <c r="FY32" s="205"/>
      <c r="FZ32" s="205"/>
      <c r="GA32" s="205"/>
      <c r="GB32" s="205"/>
      <c r="GC32" s="205"/>
      <c r="GD32" s="205"/>
      <c r="GE32" s="205"/>
      <c r="GF32" s="205"/>
      <c r="GG32" s="205"/>
      <c r="GH32" s="205"/>
      <c r="GI32" s="205"/>
      <c r="GJ32" s="205"/>
      <c r="GK32" s="205"/>
      <c r="GL32" s="205"/>
      <c r="GM32" s="205"/>
      <c r="GN32" s="205"/>
      <c r="GO32" s="205"/>
      <c r="GP32" s="205"/>
    </row>
    <row r="33" spans="1:187" ht="31.5" customHeight="1">
      <c r="A33" s="25">
        <v>231</v>
      </c>
      <c r="B33" s="25">
        <v>32</v>
      </c>
      <c r="C33" s="25">
        <v>3399</v>
      </c>
      <c r="D33" s="39">
        <v>5139</v>
      </c>
      <c r="E33" s="27" t="s">
        <v>84</v>
      </c>
      <c r="F33" s="25"/>
      <c r="G33" s="54">
        <v>15000</v>
      </c>
      <c r="H33" s="55"/>
      <c r="I33" s="56"/>
      <c r="J33" s="37" t="s">
        <v>32</v>
      </c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</row>
    <row r="34" spans="1:187" ht="38.25" customHeight="1">
      <c r="A34" s="25">
        <v>231</v>
      </c>
      <c r="B34" s="32">
        <v>32</v>
      </c>
      <c r="C34" s="25">
        <v>3399</v>
      </c>
      <c r="D34" s="39">
        <v>5169</v>
      </c>
      <c r="E34" s="27" t="s">
        <v>84</v>
      </c>
      <c r="F34" s="25"/>
      <c r="G34" s="54">
        <v>350000</v>
      </c>
      <c r="H34" s="55"/>
      <c r="I34" s="56"/>
      <c r="J34" s="37" t="s">
        <v>271</v>
      </c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</row>
    <row r="35" spans="1:187" ht="31.5" customHeight="1">
      <c r="A35" s="25">
        <v>231</v>
      </c>
      <c r="B35" s="25">
        <v>32</v>
      </c>
      <c r="C35" s="25">
        <v>3399</v>
      </c>
      <c r="D35" s="39">
        <v>5173</v>
      </c>
      <c r="E35" s="27" t="s">
        <v>84</v>
      </c>
      <c r="F35" s="25"/>
      <c r="G35" s="54">
        <v>3000</v>
      </c>
      <c r="H35" s="55"/>
      <c r="I35" s="56"/>
      <c r="J35" s="37" t="s">
        <v>64</v>
      </c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</row>
    <row r="36" spans="1:187" ht="31.5" customHeight="1">
      <c r="A36" s="25">
        <v>231</v>
      </c>
      <c r="B36" s="32">
        <v>32</v>
      </c>
      <c r="C36" s="25">
        <v>3399</v>
      </c>
      <c r="D36" s="39">
        <v>5175</v>
      </c>
      <c r="E36" s="27" t="s">
        <v>84</v>
      </c>
      <c r="F36" s="25"/>
      <c r="G36" s="54">
        <v>25000</v>
      </c>
      <c r="H36" s="55"/>
      <c r="I36" s="56"/>
      <c r="J36" s="37" t="s">
        <v>33</v>
      </c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</row>
    <row r="37" spans="1:187" ht="31.5" customHeight="1">
      <c r="A37" s="25">
        <v>231</v>
      </c>
      <c r="B37" s="25">
        <v>32</v>
      </c>
      <c r="C37" s="25">
        <v>3399</v>
      </c>
      <c r="D37" s="39">
        <v>5192</v>
      </c>
      <c r="E37" s="27" t="s">
        <v>84</v>
      </c>
      <c r="F37" s="25"/>
      <c r="G37" s="54">
        <v>10000</v>
      </c>
      <c r="H37" s="55"/>
      <c r="I37" s="56"/>
      <c r="J37" s="37" t="s">
        <v>67</v>
      </c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60"/>
      <c r="FW37" s="160"/>
      <c r="FX37" s="160"/>
      <c r="FY37" s="160"/>
      <c r="FZ37" s="160"/>
      <c r="GA37" s="160"/>
      <c r="GB37" s="160"/>
      <c r="GC37" s="160"/>
      <c r="GD37" s="160"/>
      <c r="GE37" s="160"/>
    </row>
    <row r="38" spans="1:187" ht="31.5" customHeight="1">
      <c r="A38" s="25">
        <v>231</v>
      </c>
      <c r="B38" s="25">
        <v>32</v>
      </c>
      <c r="C38" s="25">
        <v>3399</v>
      </c>
      <c r="D38" s="39">
        <v>5194</v>
      </c>
      <c r="E38" s="27" t="s">
        <v>84</v>
      </c>
      <c r="F38" s="25"/>
      <c r="G38" s="54">
        <v>50000</v>
      </c>
      <c r="H38" s="432"/>
      <c r="I38" s="56"/>
      <c r="J38" s="37" t="s">
        <v>220</v>
      </c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</row>
    <row r="39" spans="1:187" ht="31.5" customHeight="1">
      <c r="A39" s="25">
        <v>231</v>
      </c>
      <c r="B39" s="25"/>
      <c r="C39" s="25">
        <v>3399</v>
      </c>
      <c r="D39" s="39"/>
      <c r="E39" s="33" t="s">
        <v>84</v>
      </c>
      <c r="F39" s="34"/>
      <c r="G39" s="57"/>
      <c r="H39" s="58"/>
      <c r="I39" s="206">
        <f>G33+G34+G35+G36+G37+G38</f>
        <v>453000</v>
      </c>
      <c r="J39" s="564" t="s">
        <v>78</v>
      </c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</row>
    <row r="40" spans="1:187" ht="31.5" customHeight="1">
      <c r="A40" s="25">
        <v>231</v>
      </c>
      <c r="B40" s="32">
        <v>32</v>
      </c>
      <c r="C40" s="25">
        <v>3399</v>
      </c>
      <c r="D40" s="39">
        <v>5169</v>
      </c>
      <c r="E40" s="35" t="s">
        <v>86</v>
      </c>
      <c r="F40" s="25"/>
      <c r="G40" s="54">
        <v>78000</v>
      </c>
      <c r="H40" s="55"/>
      <c r="I40" s="56"/>
      <c r="J40" s="37" t="s">
        <v>173</v>
      </c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</row>
    <row r="41" spans="1:187" ht="31.5" customHeight="1">
      <c r="A41" s="25">
        <v>231</v>
      </c>
      <c r="B41" s="32">
        <v>32</v>
      </c>
      <c r="C41" s="25">
        <v>3399</v>
      </c>
      <c r="D41" s="39">
        <v>5173</v>
      </c>
      <c r="E41" s="35" t="s">
        <v>86</v>
      </c>
      <c r="F41" s="25"/>
      <c r="G41" s="54">
        <v>2000</v>
      </c>
      <c r="H41" s="55"/>
      <c r="I41" s="56"/>
      <c r="J41" s="37" t="s">
        <v>27</v>
      </c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</row>
    <row r="42" spans="1:187" ht="31.5" customHeight="1">
      <c r="A42" s="25">
        <v>231</v>
      </c>
      <c r="B42" s="32"/>
      <c r="C42" s="25">
        <v>3399</v>
      </c>
      <c r="D42" s="39"/>
      <c r="E42" s="33" t="s">
        <v>86</v>
      </c>
      <c r="F42" s="34"/>
      <c r="G42" s="57"/>
      <c r="H42" s="58"/>
      <c r="I42" s="206">
        <f>G40+G41</f>
        <v>80000</v>
      </c>
      <c r="J42" s="564" t="s">
        <v>172</v>
      </c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  <c r="FF42" s="160"/>
      <c r="FG42" s="160"/>
      <c r="FH42" s="160"/>
      <c r="FI42" s="160"/>
      <c r="FJ42" s="160"/>
      <c r="FK42" s="160"/>
      <c r="FL42" s="160"/>
      <c r="FM42" s="160"/>
      <c r="FN42" s="160"/>
      <c r="FO42" s="160"/>
      <c r="FP42" s="160"/>
      <c r="FQ42" s="160"/>
      <c r="FR42" s="160"/>
      <c r="FS42" s="160"/>
      <c r="FT42" s="160"/>
      <c r="FU42" s="160"/>
      <c r="FV42" s="160"/>
      <c r="FW42" s="160"/>
      <c r="FX42" s="160"/>
      <c r="FY42" s="160"/>
      <c r="FZ42" s="160"/>
      <c r="GA42" s="160"/>
      <c r="GB42" s="160"/>
      <c r="GC42" s="160"/>
      <c r="GD42" s="160"/>
      <c r="GE42" s="160"/>
    </row>
    <row r="43" spans="1:187" ht="31.5" customHeight="1">
      <c r="A43" s="25">
        <v>231</v>
      </c>
      <c r="B43" s="32">
        <v>32</v>
      </c>
      <c r="C43" s="25">
        <v>3399</v>
      </c>
      <c r="D43" s="39">
        <v>5169</v>
      </c>
      <c r="E43" s="35" t="s">
        <v>85</v>
      </c>
      <c r="F43" s="25"/>
      <c r="G43" s="54">
        <v>75000</v>
      </c>
      <c r="H43" s="55"/>
      <c r="I43" s="56"/>
      <c r="J43" s="37" t="s">
        <v>244</v>
      </c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60"/>
      <c r="EQ43" s="160"/>
      <c r="ER43" s="160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  <c r="FH43" s="160"/>
      <c r="FI43" s="160"/>
      <c r="FJ43" s="160"/>
      <c r="FK43" s="160"/>
      <c r="FL43" s="160"/>
      <c r="FM43" s="160"/>
      <c r="FN43" s="160"/>
      <c r="FO43" s="160"/>
      <c r="FP43" s="160"/>
      <c r="FQ43" s="160"/>
      <c r="FR43" s="160"/>
      <c r="FS43" s="160"/>
      <c r="FT43" s="160"/>
      <c r="FU43" s="160"/>
      <c r="FV43" s="160"/>
      <c r="FW43" s="160"/>
      <c r="FX43" s="160"/>
      <c r="FY43" s="160"/>
      <c r="FZ43" s="160"/>
      <c r="GA43" s="160"/>
      <c r="GB43" s="160"/>
      <c r="GC43" s="160"/>
      <c r="GD43" s="160"/>
      <c r="GE43" s="160"/>
    </row>
    <row r="44" spans="1:187" ht="31.5" customHeight="1">
      <c r="A44" s="25">
        <v>231</v>
      </c>
      <c r="B44" s="32">
        <v>32</v>
      </c>
      <c r="C44" s="25">
        <v>3399</v>
      </c>
      <c r="D44" s="39">
        <v>5175</v>
      </c>
      <c r="E44" s="35" t="s">
        <v>85</v>
      </c>
      <c r="F44" s="25"/>
      <c r="G44" s="54">
        <v>5000</v>
      </c>
      <c r="H44" s="55"/>
      <c r="I44" s="56"/>
      <c r="J44" s="37" t="s">
        <v>175</v>
      </c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  <c r="FH44" s="160"/>
      <c r="FI44" s="160"/>
      <c r="FJ44" s="160"/>
      <c r="FK44" s="160"/>
      <c r="FL44" s="160"/>
      <c r="FM44" s="160"/>
      <c r="FN44" s="160"/>
      <c r="FO44" s="160"/>
      <c r="FP44" s="160"/>
      <c r="FQ44" s="160"/>
      <c r="FR44" s="160"/>
      <c r="FS44" s="160"/>
      <c r="FT44" s="160"/>
      <c r="FU44" s="160"/>
      <c r="FV44" s="160"/>
      <c r="FW44" s="160"/>
      <c r="FX44" s="160"/>
      <c r="FY44" s="160"/>
      <c r="FZ44" s="160"/>
      <c r="GA44" s="160"/>
      <c r="GB44" s="160"/>
      <c r="GC44" s="160"/>
      <c r="GD44" s="160"/>
      <c r="GE44" s="160"/>
    </row>
    <row r="45" spans="1:187" ht="31.5" customHeight="1">
      <c r="A45" s="25">
        <v>231</v>
      </c>
      <c r="B45" s="25">
        <v>32</v>
      </c>
      <c r="C45" s="25">
        <v>3399</v>
      </c>
      <c r="D45" s="39">
        <v>5192</v>
      </c>
      <c r="E45" s="35" t="s">
        <v>85</v>
      </c>
      <c r="F45" s="25"/>
      <c r="G45" s="54">
        <v>10000</v>
      </c>
      <c r="H45" s="55"/>
      <c r="I45" s="56"/>
      <c r="J45" s="37" t="s">
        <v>243</v>
      </c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  <c r="FW45" s="160"/>
      <c r="FX45" s="160"/>
      <c r="FY45" s="160"/>
      <c r="FZ45" s="160"/>
      <c r="GA45" s="160"/>
      <c r="GB45" s="160"/>
      <c r="GC45" s="160"/>
      <c r="GD45" s="160"/>
      <c r="GE45" s="160"/>
    </row>
    <row r="46" spans="1:187" ht="31.5" customHeight="1">
      <c r="A46" s="25">
        <v>231</v>
      </c>
      <c r="B46" s="25"/>
      <c r="C46" s="32">
        <v>3399</v>
      </c>
      <c r="D46" s="38"/>
      <c r="E46" s="33" t="s">
        <v>85</v>
      </c>
      <c r="F46" s="34"/>
      <c r="G46" s="57"/>
      <c r="H46" s="58"/>
      <c r="I46" s="206">
        <f>G43+G44+G45</f>
        <v>90000</v>
      </c>
      <c r="J46" s="565" t="s">
        <v>215</v>
      </c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  <c r="ET46" s="160"/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60"/>
      <c r="FK46" s="160"/>
      <c r="FL46" s="160"/>
      <c r="FM46" s="160"/>
      <c r="FN46" s="160"/>
      <c r="FO46" s="160"/>
      <c r="FP46" s="160"/>
      <c r="FQ46" s="160"/>
      <c r="FR46" s="160"/>
      <c r="FS46" s="160"/>
      <c r="FT46" s="160"/>
      <c r="FU46" s="160"/>
      <c r="FV46" s="160"/>
      <c r="FW46" s="160"/>
      <c r="FX46" s="160"/>
      <c r="FY46" s="160"/>
      <c r="FZ46" s="160"/>
      <c r="GA46" s="160"/>
      <c r="GB46" s="160"/>
      <c r="GC46" s="160"/>
      <c r="GD46" s="160"/>
      <c r="GE46" s="160"/>
    </row>
    <row r="47" spans="1:187" ht="31.5" customHeight="1">
      <c r="A47" s="25">
        <v>231</v>
      </c>
      <c r="B47" s="32">
        <v>32</v>
      </c>
      <c r="C47" s="25">
        <v>3399</v>
      </c>
      <c r="D47" s="39">
        <v>5169</v>
      </c>
      <c r="E47" s="35" t="s">
        <v>216</v>
      </c>
      <c r="F47" s="25"/>
      <c r="G47" s="54">
        <v>350000</v>
      </c>
      <c r="H47" s="55"/>
      <c r="I47" s="56"/>
      <c r="J47" s="37" t="s">
        <v>174</v>
      </c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0"/>
      <c r="FO47" s="160"/>
      <c r="FP47" s="160"/>
      <c r="FQ47" s="160"/>
      <c r="FR47" s="160"/>
      <c r="FS47" s="160"/>
      <c r="FT47" s="160"/>
      <c r="FU47" s="160"/>
      <c r="FV47" s="160"/>
      <c r="FW47" s="160"/>
      <c r="FX47" s="160"/>
      <c r="FY47" s="160"/>
      <c r="FZ47" s="160"/>
      <c r="GA47" s="160"/>
      <c r="GB47" s="160"/>
      <c r="GC47" s="160"/>
      <c r="GD47" s="160"/>
      <c r="GE47" s="160"/>
    </row>
    <row r="48" spans="1:187" ht="31.5" customHeight="1">
      <c r="A48" s="25">
        <v>231</v>
      </c>
      <c r="B48" s="32">
        <v>32</v>
      </c>
      <c r="C48" s="25">
        <v>3399</v>
      </c>
      <c r="D48" s="39">
        <v>5175</v>
      </c>
      <c r="E48" s="35" t="s">
        <v>216</v>
      </c>
      <c r="F48" s="25"/>
      <c r="G48" s="54">
        <v>10000</v>
      </c>
      <c r="H48" s="55"/>
      <c r="I48" s="56"/>
      <c r="J48" s="37" t="s">
        <v>175</v>
      </c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60"/>
      <c r="FK48" s="160"/>
      <c r="FL48" s="160"/>
      <c r="FM48" s="160"/>
      <c r="FN48" s="160"/>
      <c r="FO48" s="160"/>
      <c r="FP48" s="160"/>
      <c r="FQ48" s="160"/>
      <c r="FR48" s="160"/>
      <c r="FS48" s="160"/>
      <c r="FT48" s="160"/>
      <c r="FU48" s="160"/>
      <c r="FV48" s="160"/>
      <c r="FW48" s="160"/>
      <c r="FX48" s="160"/>
      <c r="FY48" s="160"/>
      <c r="FZ48" s="160"/>
      <c r="GA48" s="160"/>
      <c r="GB48" s="160"/>
      <c r="GC48" s="160"/>
      <c r="GD48" s="160"/>
      <c r="GE48" s="160"/>
    </row>
    <row r="49" spans="1:187" ht="31.5" customHeight="1">
      <c r="A49" s="25">
        <v>231</v>
      </c>
      <c r="B49" s="25">
        <v>32</v>
      </c>
      <c r="C49" s="25">
        <v>3399</v>
      </c>
      <c r="D49" s="39">
        <v>5192</v>
      </c>
      <c r="E49" s="35" t="s">
        <v>216</v>
      </c>
      <c r="F49" s="25"/>
      <c r="G49" s="54">
        <v>20000</v>
      </c>
      <c r="H49" s="55"/>
      <c r="I49" s="56"/>
      <c r="J49" s="37" t="s">
        <v>67</v>
      </c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60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60"/>
      <c r="GC49" s="160"/>
      <c r="GD49" s="160"/>
      <c r="GE49" s="160"/>
    </row>
    <row r="50" spans="1:187" ht="31.5" customHeight="1">
      <c r="A50" s="25">
        <v>231</v>
      </c>
      <c r="B50" s="25"/>
      <c r="C50" s="32">
        <v>3399</v>
      </c>
      <c r="D50" s="38"/>
      <c r="E50" s="33" t="s">
        <v>216</v>
      </c>
      <c r="F50" s="34"/>
      <c r="G50" s="57"/>
      <c r="H50" s="58"/>
      <c r="I50" s="206">
        <f>G47+G48+G49</f>
        <v>380000</v>
      </c>
      <c r="J50" s="565" t="s">
        <v>217</v>
      </c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0"/>
      <c r="FK50" s="160"/>
      <c r="FL50" s="160"/>
      <c r="FM50" s="160"/>
      <c r="FN50" s="160"/>
      <c r="FO50" s="160"/>
      <c r="FP50" s="160"/>
      <c r="FQ50" s="160"/>
      <c r="FR50" s="160"/>
      <c r="FS50" s="160"/>
      <c r="FT50" s="160"/>
      <c r="FU50" s="160"/>
      <c r="FV50" s="160"/>
      <c r="FW50" s="160"/>
      <c r="FX50" s="160"/>
      <c r="FY50" s="160"/>
      <c r="FZ50" s="160"/>
      <c r="GA50" s="160"/>
      <c r="GB50" s="160"/>
      <c r="GC50" s="160"/>
      <c r="GD50" s="160"/>
      <c r="GE50" s="160"/>
    </row>
    <row r="51" spans="1:187" ht="31.5" customHeight="1">
      <c r="A51" s="25">
        <v>231</v>
      </c>
      <c r="B51" s="32">
        <v>32</v>
      </c>
      <c r="C51" s="25">
        <v>3399</v>
      </c>
      <c r="D51" s="39">
        <v>5169</v>
      </c>
      <c r="E51" s="35" t="s">
        <v>219</v>
      </c>
      <c r="F51" s="25"/>
      <c r="G51" s="54">
        <v>70000</v>
      </c>
      <c r="H51" s="55"/>
      <c r="I51" s="56"/>
      <c r="J51" s="566" t="s">
        <v>218</v>
      </c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  <c r="FJ51" s="160"/>
      <c r="FK51" s="160"/>
      <c r="FL51" s="160"/>
      <c r="FM51" s="160"/>
      <c r="FN51" s="160"/>
      <c r="FO51" s="160"/>
      <c r="FP51" s="160"/>
      <c r="FQ51" s="160"/>
      <c r="FR51" s="160"/>
      <c r="FS51" s="160"/>
      <c r="FT51" s="160"/>
      <c r="FU51" s="160"/>
      <c r="FV51" s="160"/>
      <c r="FW51" s="160"/>
      <c r="FX51" s="160"/>
      <c r="FY51" s="160"/>
      <c r="FZ51" s="160"/>
      <c r="GA51" s="160"/>
      <c r="GB51" s="160"/>
      <c r="GC51" s="160"/>
      <c r="GD51" s="160"/>
      <c r="GE51" s="160"/>
    </row>
    <row r="52" spans="1:187" ht="31.5" customHeight="1">
      <c r="A52" s="25">
        <v>231</v>
      </c>
      <c r="B52" s="25"/>
      <c r="C52" s="32">
        <v>3399</v>
      </c>
      <c r="D52" s="38"/>
      <c r="E52" s="33" t="s">
        <v>219</v>
      </c>
      <c r="F52" s="34"/>
      <c r="G52" s="57"/>
      <c r="H52" s="58"/>
      <c r="I52" s="206">
        <f>G51</f>
        <v>70000</v>
      </c>
      <c r="J52" s="207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60"/>
      <c r="GD52" s="160"/>
      <c r="GE52" s="160"/>
    </row>
    <row r="53" spans="1:187" s="103" customFormat="1" ht="31.5" customHeight="1" thickBot="1">
      <c r="A53" s="189">
        <v>231</v>
      </c>
      <c r="B53" s="189"/>
      <c r="C53" s="189">
        <v>3399</v>
      </c>
      <c r="D53" s="189"/>
      <c r="E53" s="190"/>
      <c r="F53" s="189"/>
      <c r="G53" s="191"/>
      <c r="H53" s="191">
        <f>I39+I42+I46+I50+I52+I31</f>
        <v>1533000</v>
      </c>
      <c r="I53" s="191"/>
      <c r="J53" s="192" t="s">
        <v>34</v>
      </c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</row>
    <row r="54" spans="1:187" ht="31.5" customHeight="1">
      <c r="A54" s="178"/>
      <c r="B54" s="178"/>
      <c r="C54" s="178"/>
      <c r="D54" s="179"/>
      <c r="E54" s="195"/>
      <c r="F54" s="178"/>
      <c r="G54" s="182"/>
      <c r="H54" s="184"/>
      <c r="I54" s="182"/>
      <c r="J54" s="196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160"/>
      <c r="ES54" s="160"/>
      <c r="ET54" s="160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  <c r="FH54" s="160"/>
      <c r="FI54" s="160"/>
      <c r="FJ54" s="160"/>
      <c r="FK54" s="160"/>
      <c r="FL54" s="160"/>
      <c r="FM54" s="160"/>
      <c r="FN54" s="160"/>
      <c r="FO54" s="160"/>
      <c r="FP54" s="160"/>
      <c r="FQ54" s="160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60"/>
      <c r="GC54" s="160"/>
      <c r="GD54" s="160"/>
      <c r="GE54" s="160"/>
    </row>
    <row r="55" spans="1:187" ht="31.5" customHeight="1">
      <c r="A55" s="25">
        <v>231</v>
      </c>
      <c r="B55" s="25">
        <v>32</v>
      </c>
      <c r="C55" s="25">
        <v>3412</v>
      </c>
      <c r="D55" s="39">
        <v>5139</v>
      </c>
      <c r="E55" s="27" t="s">
        <v>87</v>
      </c>
      <c r="F55" s="25"/>
      <c r="G55" s="54">
        <v>10000</v>
      </c>
      <c r="H55" s="55"/>
      <c r="I55" s="56"/>
      <c r="J55" s="28" t="s">
        <v>180</v>
      </c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0"/>
      <c r="FM55" s="160"/>
      <c r="FN55" s="160"/>
      <c r="FO55" s="160"/>
      <c r="FP55" s="160"/>
      <c r="FQ55" s="160"/>
      <c r="FR55" s="160"/>
      <c r="FS55" s="160"/>
      <c r="FT55" s="160"/>
      <c r="FU55" s="160"/>
      <c r="FV55" s="160"/>
      <c r="FW55" s="160"/>
      <c r="FX55" s="160"/>
      <c r="FY55" s="160"/>
      <c r="FZ55" s="160"/>
      <c r="GA55" s="160"/>
      <c r="GB55" s="160"/>
      <c r="GC55" s="160"/>
      <c r="GD55" s="160"/>
      <c r="GE55" s="160"/>
    </row>
    <row r="56" spans="1:187" ht="31.5" customHeight="1">
      <c r="A56" s="25">
        <v>231</v>
      </c>
      <c r="B56" s="25">
        <v>32</v>
      </c>
      <c r="C56" s="25">
        <v>3412</v>
      </c>
      <c r="D56" s="39">
        <v>5154</v>
      </c>
      <c r="E56" s="27" t="s">
        <v>87</v>
      </c>
      <c r="F56" s="25"/>
      <c r="G56" s="54">
        <v>50000</v>
      </c>
      <c r="H56" s="55"/>
      <c r="I56" s="56"/>
      <c r="J56" s="28" t="s">
        <v>40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</row>
    <row r="57" spans="1:187" ht="31.5" customHeight="1">
      <c r="A57" s="25">
        <v>231</v>
      </c>
      <c r="B57" s="25">
        <v>32</v>
      </c>
      <c r="C57" s="25">
        <v>3412</v>
      </c>
      <c r="D57" s="39">
        <v>5169</v>
      </c>
      <c r="E57" s="27" t="s">
        <v>87</v>
      </c>
      <c r="F57" s="25"/>
      <c r="G57" s="54">
        <v>110000</v>
      </c>
      <c r="H57" s="55"/>
      <c r="I57" s="56"/>
      <c r="J57" s="28" t="s">
        <v>176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</row>
    <row r="58" spans="1:187" s="103" customFormat="1" ht="31.5" customHeight="1" thickBot="1">
      <c r="A58" s="189">
        <v>231</v>
      </c>
      <c r="B58" s="189"/>
      <c r="C58" s="189">
        <v>3412</v>
      </c>
      <c r="D58" s="189"/>
      <c r="E58" s="190"/>
      <c r="F58" s="189"/>
      <c r="G58" s="191"/>
      <c r="H58" s="191">
        <f>G55+G56+G57</f>
        <v>170000</v>
      </c>
      <c r="I58" s="191"/>
      <c r="J58" s="192" t="s">
        <v>79</v>
      </c>
      <c r="K58" s="193"/>
      <c r="L58" s="193"/>
      <c r="M58" s="193"/>
      <c r="N58" s="193"/>
      <c r="O58" s="193"/>
      <c r="P58" s="193"/>
      <c r="Q58" s="193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8"/>
      <c r="DE58" s="208"/>
      <c r="DF58" s="208"/>
      <c r="DG58" s="208"/>
      <c r="DH58" s="208"/>
      <c r="DI58" s="208"/>
      <c r="DJ58" s="208"/>
      <c r="DK58" s="208"/>
      <c r="DL58" s="208"/>
      <c r="DM58" s="208"/>
      <c r="DN58" s="208"/>
      <c r="DO58" s="208"/>
      <c r="DP58" s="208"/>
      <c r="DQ58" s="208"/>
      <c r="DR58" s="208"/>
      <c r="DS58" s="208"/>
      <c r="DT58" s="208"/>
      <c r="DU58" s="208"/>
      <c r="DV58" s="208"/>
      <c r="DW58" s="208"/>
      <c r="DX58" s="208"/>
      <c r="DY58" s="208"/>
      <c r="DZ58" s="208"/>
      <c r="EA58" s="208"/>
      <c r="EB58" s="208"/>
      <c r="EC58" s="208"/>
      <c r="ED58" s="208"/>
      <c r="EE58" s="208"/>
      <c r="EF58" s="208"/>
      <c r="EG58" s="208"/>
      <c r="EH58" s="208"/>
      <c r="EI58" s="208"/>
      <c r="EJ58" s="208"/>
      <c r="EK58" s="208"/>
      <c r="EL58" s="208"/>
      <c r="EM58" s="208"/>
      <c r="EN58" s="208"/>
      <c r="EO58" s="208"/>
      <c r="EP58" s="208"/>
      <c r="EQ58" s="208"/>
      <c r="ER58" s="208"/>
      <c r="ES58" s="208"/>
      <c r="ET58" s="208"/>
      <c r="EU58" s="208"/>
      <c r="EV58" s="208"/>
      <c r="EW58" s="208"/>
      <c r="EX58" s="208"/>
      <c r="EY58" s="208"/>
      <c r="EZ58" s="208"/>
      <c r="FA58" s="208"/>
      <c r="FB58" s="208"/>
      <c r="FC58" s="208"/>
      <c r="FD58" s="208"/>
      <c r="FE58" s="208"/>
      <c r="FF58" s="208"/>
      <c r="FG58" s="208"/>
      <c r="FH58" s="208"/>
      <c r="FI58" s="208"/>
      <c r="FJ58" s="208"/>
      <c r="FK58" s="208"/>
      <c r="FL58" s="208"/>
      <c r="FM58" s="208"/>
      <c r="FN58" s="208"/>
      <c r="FO58" s="208"/>
      <c r="FP58" s="208"/>
      <c r="FQ58" s="208"/>
      <c r="FR58" s="208"/>
      <c r="FS58" s="208"/>
      <c r="FT58" s="208"/>
      <c r="FU58" s="208"/>
      <c r="FV58" s="208"/>
      <c r="FW58" s="208"/>
      <c r="FX58" s="208"/>
      <c r="FY58" s="208"/>
      <c r="FZ58" s="208"/>
      <c r="GA58" s="208"/>
      <c r="GB58" s="208"/>
      <c r="GC58" s="208"/>
      <c r="GD58" s="208"/>
      <c r="GE58" s="208"/>
    </row>
    <row r="59" spans="1:187" ht="31.5" customHeight="1">
      <c r="A59" s="25">
        <v>231</v>
      </c>
      <c r="B59" s="25">
        <v>32</v>
      </c>
      <c r="C59" s="25">
        <v>3419</v>
      </c>
      <c r="D59" s="26">
        <v>5222</v>
      </c>
      <c r="E59" s="27" t="s">
        <v>221</v>
      </c>
      <c r="F59" s="25"/>
      <c r="G59" s="54">
        <v>100000</v>
      </c>
      <c r="H59" s="55"/>
      <c r="I59" s="56"/>
      <c r="J59" s="28" t="s">
        <v>230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</row>
    <row r="60" spans="1:187" s="103" customFormat="1" ht="31.5" customHeight="1" thickBot="1">
      <c r="A60" s="189">
        <v>231</v>
      </c>
      <c r="B60" s="189"/>
      <c r="C60" s="189">
        <v>3419</v>
      </c>
      <c r="D60" s="189"/>
      <c r="E60" s="190"/>
      <c r="F60" s="189"/>
      <c r="G60" s="191"/>
      <c r="H60" s="191">
        <f>G59</f>
        <v>100000</v>
      </c>
      <c r="I60" s="191"/>
      <c r="J60" s="192" t="s">
        <v>181</v>
      </c>
      <c r="K60" s="193"/>
      <c r="L60" s="193"/>
      <c r="M60" s="193"/>
      <c r="N60" s="193"/>
      <c r="O60" s="193"/>
      <c r="P60" s="193"/>
      <c r="Q60" s="193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208"/>
      <c r="DE60" s="208"/>
      <c r="DF60" s="208"/>
      <c r="DG60" s="208"/>
      <c r="DH60" s="208"/>
      <c r="DI60" s="208"/>
      <c r="DJ60" s="208"/>
      <c r="DK60" s="208"/>
      <c r="DL60" s="208"/>
      <c r="DM60" s="208"/>
      <c r="DN60" s="208"/>
      <c r="DO60" s="208"/>
      <c r="DP60" s="208"/>
      <c r="DQ60" s="208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D60" s="208"/>
      <c r="EE60" s="208"/>
      <c r="EF60" s="208"/>
      <c r="EG60" s="208"/>
      <c r="EH60" s="208"/>
      <c r="EI60" s="208"/>
      <c r="EJ60" s="208"/>
      <c r="EK60" s="208"/>
      <c r="EL60" s="208"/>
      <c r="EM60" s="208"/>
      <c r="EN60" s="208"/>
      <c r="EO60" s="208"/>
      <c r="EP60" s="208"/>
      <c r="EQ60" s="208"/>
      <c r="ER60" s="208"/>
      <c r="ES60" s="208"/>
      <c r="ET60" s="208"/>
      <c r="EU60" s="208"/>
      <c r="EV60" s="208"/>
      <c r="EW60" s="208"/>
      <c r="EX60" s="208"/>
      <c r="EY60" s="208"/>
      <c r="EZ60" s="208"/>
      <c r="FA60" s="208"/>
      <c r="FB60" s="208"/>
      <c r="FC60" s="208"/>
      <c r="FD60" s="208"/>
      <c r="FE60" s="208"/>
      <c r="FF60" s="208"/>
      <c r="FG60" s="208"/>
      <c r="FH60" s="208"/>
      <c r="FI60" s="208"/>
      <c r="FJ60" s="208"/>
      <c r="FK60" s="208"/>
      <c r="FL60" s="208"/>
      <c r="FM60" s="208"/>
      <c r="FN60" s="208"/>
      <c r="FO60" s="208"/>
      <c r="FP60" s="208"/>
      <c r="FQ60" s="208"/>
      <c r="FR60" s="208"/>
      <c r="FS60" s="208"/>
      <c r="FT60" s="208"/>
      <c r="FU60" s="208"/>
      <c r="FV60" s="208"/>
      <c r="FW60" s="208"/>
      <c r="FX60" s="208"/>
      <c r="FY60" s="208"/>
      <c r="FZ60" s="208"/>
      <c r="GA60" s="208"/>
      <c r="GB60" s="208"/>
      <c r="GC60" s="208"/>
      <c r="GD60" s="208"/>
      <c r="GE60" s="208"/>
    </row>
    <row r="61" spans="1:187" ht="31.5" customHeight="1">
      <c r="A61" s="178"/>
      <c r="B61" s="178"/>
      <c r="C61" s="178"/>
      <c r="D61" s="179"/>
      <c r="E61" s="195"/>
      <c r="F61" s="178"/>
      <c r="G61" s="182"/>
      <c r="H61" s="184"/>
      <c r="I61" s="182"/>
      <c r="J61" s="196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</row>
    <row r="62" spans="1:187" ht="31.5" customHeight="1">
      <c r="A62" s="25">
        <v>231</v>
      </c>
      <c r="B62" s="25">
        <v>32</v>
      </c>
      <c r="C62" s="25">
        <v>3429</v>
      </c>
      <c r="D62" s="39">
        <v>5171</v>
      </c>
      <c r="E62" s="35" t="s">
        <v>88</v>
      </c>
      <c r="F62" s="32"/>
      <c r="G62" s="54">
        <v>25000</v>
      </c>
      <c r="H62" s="55"/>
      <c r="I62" s="56"/>
      <c r="J62" s="28" t="s">
        <v>177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</row>
    <row r="63" spans="1:187" s="568" customFormat="1" ht="31.5" customHeight="1">
      <c r="A63" s="569">
        <v>231</v>
      </c>
      <c r="B63" s="569"/>
      <c r="C63" s="569">
        <v>3429</v>
      </c>
      <c r="D63" s="433"/>
      <c r="E63" s="574" t="s">
        <v>88</v>
      </c>
      <c r="F63" s="575"/>
      <c r="G63" s="576"/>
      <c r="H63" s="577"/>
      <c r="I63" s="578">
        <f>G62</f>
        <v>25000</v>
      </c>
      <c r="J63" s="579" t="s">
        <v>222</v>
      </c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7"/>
      <c r="AK63" s="567"/>
      <c r="AL63" s="567"/>
      <c r="AM63" s="567"/>
      <c r="AN63" s="567"/>
      <c r="AO63" s="567"/>
      <c r="AP63" s="567"/>
      <c r="AQ63" s="567"/>
      <c r="AR63" s="567"/>
      <c r="AS63" s="567"/>
      <c r="AT63" s="567"/>
      <c r="AU63" s="567"/>
      <c r="AV63" s="567"/>
      <c r="AW63" s="567"/>
      <c r="AX63" s="567"/>
      <c r="AY63" s="567"/>
      <c r="AZ63" s="567"/>
      <c r="BA63" s="567"/>
      <c r="BB63" s="567"/>
      <c r="BC63" s="567"/>
      <c r="BD63" s="567"/>
      <c r="BE63" s="567"/>
      <c r="BF63" s="567"/>
      <c r="BG63" s="567"/>
      <c r="BH63" s="567"/>
      <c r="BI63" s="567"/>
      <c r="BJ63" s="567"/>
      <c r="BK63" s="567"/>
      <c r="BL63" s="567"/>
      <c r="BM63" s="567"/>
      <c r="BN63" s="567"/>
      <c r="BO63" s="567"/>
      <c r="BP63" s="567"/>
      <c r="BQ63" s="567"/>
      <c r="BR63" s="567"/>
      <c r="BS63" s="567"/>
      <c r="BT63" s="567"/>
      <c r="BU63" s="567"/>
      <c r="BV63" s="567"/>
      <c r="BW63" s="567"/>
      <c r="BX63" s="567"/>
      <c r="BY63" s="567"/>
      <c r="BZ63" s="567"/>
      <c r="CA63" s="567"/>
      <c r="CB63" s="567"/>
      <c r="CC63" s="567"/>
      <c r="CD63" s="567"/>
      <c r="CE63" s="567"/>
      <c r="CF63" s="567"/>
      <c r="CG63" s="567"/>
      <c r="CH63" s="567"/>
      <c r="CI63" s="567"/>
      <c r="CJ63" s="567"/>
      <c r="CK63" s="567"/>
      <c r="CL63" s="567"/>
      <c r="CM63" s="567"/>
      <c r="CN63" s="567"/>
      <c r="CO63" s="567"/>
      <c r="CP63" s="567"/>
      <c r="CQ63" s="567"/>
      <c r="CR63" s="567"/>
      <c r="CS63" s="567"/>
      <c r="CT63" s="567"/>
      <c r="CU63" s="567"/>
      <c r="CV63" s="567"/>
      <c r="CW63" s="567"/>
      <c r="CX63" s="567"/>
      <c r="CY63" s="567"/>
      <c r="CZ63" s="567"/>
      <c r="DA63" s="567"/>
      <c r="DB63" s="567"/>
      <c r="DC63" s="567"/>
      <c r="DD63" s="567"/>
      <c r="DE63" s="567"/>
      <c r="DF63" s="567"/>
      <c r="DG63" s="567"/>
      <c r="DH63" s="567"/>
      <c r="DI63" s="567"/>
      <c r="DJ63" s="567"/>
      <c r="DK63" s="567"/>
      <c r="DL63" s="567"/>
      <c r="DM63" s="567"/>
      <c r="DN63" s="567"/>
      <c r="DO63" s="567"/>
      <c r="DP63" s="567"/>
      <c r="DQ63" s="567"/>
      <c r="DR63" s="567"/>
      <c r="DS63" s="567"/>
      <c r="DT63" s="567"/>
      <c r="DU63" s="567"/>
      <c r="DV63" s="567"/>
      <c r="DW63" s="567"/>
      <c r="DX63" s="567"/>
      <c r="DY63" s="567"/>
      <c r="DZ63" s="567"/>
      <c r="EA63" s="567"/>
      <c r="EB63" s="567"/>
      <c r="EC63" s="567"/>
      <c r="ED63" s="567"/>
      <c r="EE63" s="567"/>
      <c r="EF63" s="567"/>
      <c r="EG63" s="567"/>
      <c r="EH63" s="567"/>
      <c r="EI63" s="567"/>
      <c r="EJ63" s="567"/>
      <c r="EK63" s="567"/>
      <c r="EL63" s="567"/>
      <c r="EM63" s="567"/>
      <c r="EN63" s="567"/>
      <c r="EO63" s="567"/>
      <c r="EP63" s="567"/>
      <c r="EQ63" s="567"/>
      <c r="ER63" s="567"/>
      <c r="ES63" s="567"/>
      <c r="ET63" s="567"/>
      <c r="EU63" s="567"/>
      <c r="EV63" s="567"/>
      <c r="EW63" s="567"/>
      <c r="EX63" s="567"/>
      <c r="EY63" s="567"/>
      <c r="EZ63" s="567"/>
      <c r="FA63" s="567"/>
      <c r="FB63" s="567"/>
      <c r="FC63" s="567"/>
      <c r="FD63" s="567"/>
      <c r="FE63" s="567"/>
      <c r="FF63" s="567"/>
      <c r="FG63" s="567"/>
      <c r="FH63" s="567"/>
      <c r="FI63" s="567"/>
      <c r="FJ63" s="567"/>
      <c r="FK63" s="567"/>
      <c r="FL63" s="567"/>
      <c r="FM63" s="567"/>
      <c r="FN63" s="567"/>
      <c r="FO63" s="567"/>
      <c r="FP63" s="567"/>
      <c r="FQ63" s="567"/>
      <c r="FR63" s="567"/>
      <c r="FS63" s="567"/>
      <c r="FT63" s="567"/>
      <c r="FU63" s="567"/>
      <c r="FV63" s="567"/>
      <c r="FW63" s="567"/>
      <c r="FX63" s="567"/>
      <c r="FY63" s="567"/>
      <c r="FZ63" s="567"/>
      <c r="GA63" s="567"/>
      <c r="GB63" s="567"/>
      <c r="GC63" s="567"/>
      <c r="GD63" s="567"/>
      <c r="GE63" s="567"/>
    </row>
    <row r="64" spans="1:187" ht="31.5" customHeight="1">
      <c r="A64" s="25">
        <v>231</v>
      </c>
      <c r="B64" s="25">
        <v>32</v>
      </c>
      <c r="C64" s="25">
        <v>3429</v>
      </c>
      <c r="D64" s="39">
        <v>5171</v>
      </c>
      <c r="E64" s="25">
        <v>3007</v>
      </c>
      <c r="F64" s="25"/>
      <c r="G64" s="54">
        <v>20000</v>
      </c>
      <c r="H64" s="55"/>
      <c r="I64" s="56"/>
      <c r="J64" s="28" t="s">
        <v>129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</row>
    <row r="65" spans="1:187" s="571" customFormat="1" ht="31.5" customHeight="1">
      <c r="A65" s="569"/>
      <c r="B65" s="569"/>
      <c r="C65" s="569">
        <v>3429</v>
      </c>
      <c r="D65" s="433"/>
      <c r="E65" s="574">
        <v>3007</v>
      </c>
      <c r="F65" s="575"/>
      <c r="G65" s="578"/>
      <c r="H65" s="577"/>
      <c r="I65" s="578">
        <f>G64</f>
        <v>20000</v>
      </c>
      <c r="J65" s="579" t="s">
        <v>106</v>
      </c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570"/>
      <c r="AC65" s="570"/>
      <c r="AD65" s="570"/>
      <c r="AE65" s="570"/>
      <c r="AF65" s="570"/>
      <c r="AG65" s="570"/>
      <c r="AH65" s="570"/>
      <c r="AI65" s="570"/>
      <c r="AJ65" s="570"/>
      <c r="AK65" s="570"/>
      <c r="AL65" s="570"/>
      <c r="AM65" s="570"/>
      <c r="AN65" s="570"/>
      <c r="AO65" s="570"/>
      <c r="AP65" s="570"/>
      <c r="AQ65" s="570"/>
      <c r="AR65" s="570"/>
      <c r="AS65" s="570"/>
      <c r="AT65" s="570"/>
      <c r="AU65" s="570"/>
      <c r="AV65" s="570"/>
      <c r="AW65" s="570"/>
      <c r="AX65" s="570"/>
      <c r="AY65" s="570"/>
      <c r="AZ65" s="570"/>
      <c r="BA65" s="570"/>
      <c r="BB65" s="570"/>
      <c r="BC65" s="570"/>
      <c r="BD65" s="570"/>
      <c r="BE65" s="570"/>
      <c r="BF65" s="570"/>
      <c r="BG65" s="570"/>
      <c r="BH65" s="570"/>
      <c r="BI65" s="570"/>
      <c r="BJ65" s="570"/>
      <c r="BK65" s="570"/>
      <c r="BL65" s="570"/>
      <c r="BM65" s="570"/>
      <c r="BN65" s="570"/>
      <c r="BO65" s="570"/>
      <c r="BP65" s="570"/>
      <c r="BQ65" s="570"/>
      <c r="BR65" s="570"/>
      <c r="BS65" s="570"/>
      <c r="BT65" s="570"/>
      <c r="BU65" s="570"/>
      <c r="BV65" s="570"/>
      <c r="BW65" s="570"/>
      <c r="BX65" s="570"/>
      <c r="BY65" s="570"/>
      <c r="BZ65" s="570"/>
      <c r="CA65" s="570"/>
      <c r="CB65" s="570"/>
      <c r="CC65" s="570"/>
      <c r="CD65" s="570"/>
      <c r="CE65" s="570"/>
      <c r="CF65" s="570"/>
      <c r="CG65" s="570"/>
      <c r="CH65" s="570"/>
      <c r="CI65" s="570"/>
      <c r="CJ65" s="570"/>
      <c r="CK65" s="570"/>
      <c r="CL65" s="570"/>
      <c r="CM65" s="570"/>
      <c r="CN65" s="570"/>
      <c r="CO65" s="570"/>
      <c r="CP65" s="570"/>
      <c r="CQ65" s="570"/>
      <c r="CR65" s="570"/>
      <c r="CS65" s="570"/>
      <c r="CT65" s="570"/>
      <c r="CU65" s="570"/>
      <c r="CV65" s="570"/>
      <c r="CW65" s="570"/>
      <c r="CX65" s="570"/>
      <c r="CY65" s="570"/>
      <c r="CZ65" s="570"/>
      <c r="DA65" s="570"/>
      <c r="DB65" s="570"/>
      <c r="DC65" s="570"/>
      <c r="DD65" s="570"/>
      <c r="DE65" s="570"/>
      <c r="DF65" s="570"/>
      <c r="DG65" s="570"/>
      <c r="DH65" s="570"/>
      <c r="DI65" s="570"/>
      <c r="DJ65" s="570"/>
      <c r="DK65" s="570"/>
      <c r="DL65" s="570"/>
      <c r="DM65" s="570"/>
      <c r="DN65" s="570"/>
      <c r="DO65" s="570"/>
      <c r="DP65" s="570"/>
      <c r="DQ65" s="570"/>
      <c r="DR65" s="570"/>
      <c r="DS65" s="570"/>
      <c r="DT65" s="570"/>
      <c r="DU65" s="570"/>
      <c r="DV65" s="570"/>
      <c r="DW65" s="570"/>
      <c r="DX65" s="570"/>
      <c r="DY65" s="570"/>
      <c r="DZ65" s="570"/>
      <c r="EA65" s="570"/>
      <c r="EB65" s="570"/>
      <c r="EC65" s="570"/>
      <c r="ED65" s="570"/>
      <c r="EE65" s="570"/>
      <c r="EF65" s="570"/>
      <c r="EG65" s="570"/>
      <c r="EH65" s="570"/>
      <c r="EI65" s="570"/>
      <c r="EJ65" s="570"/>
      <c r="EK65" s="570"/>
      <c r="EL65" s="570"/>
      <c r="EM65" s="570"/>
      <c r="EN65" s="570"/>
      <c r="EO65" s="570"/>
      <c r="EP65" s="570"/>
      <c r="EQ65" s="570"/>
      <c r="ER65" s="570"/>
      <c r="ES65" s="570"/>
      <c r="ET65" s="570"/>
      <c r="EU65" s="570"/>
      <c r="EV65" s="570"/>
      <c r="EW65" s="570"/>
      <c r="EX65" s="570"/>
      <c r="EY65" s="570"/>
      <c r="EZ65" s="570"/>
      <c r="FA65" s="570"/>
      <c r="FB65" s="570"/>
      <c r="FC65" s="570"/>
      <c r="FD65" s="570"/>
      <c r="FE65" s="570"/>
      <c r="FF65" s="570"/>
      <c r="FG65" s="570"/>
      <c r="FH65" s="570"/>
      <c r="FI65" s="570"/>
      <c r="FJ65" s="570"/>
      <c r="FK65" s="570"/>
      <c r="FL65" s="570"/>
      <c r="FM65" s="570"/>
      <c r="FN65" s="570"/>
      <c r="FO65" s="570"/>
      <c r="FP65" s="570"/>
      <c r="FQ65" s="570"/>
      <c r="FR65" s="570"/>
      <c r="FS65" s="570"/>
      <c r="FT65" s="570"/>
      <c r="FU65" s="570"/>
      <c r="FV65" s="570"/>
      <c r="FW65" s="570"/>
      <c r="FX65" s="570"/>
      <c r="FY65" s="570"/>
      <c r="FZ65" s="570"/>
      <c r="GA65" s="570"/>
      <c r="GB65" s="570"/>
      <c r="GC65" s="570"/>
      <c r="GD65" s="570"/>
      <c r="GE65" s="570"/>
    </row>
    <row r="66" spans="1:187" s="554" customFormat="1" ht="31.5" customHeight="1">
      <c r="A66" s="473"/>
      <c r="B66" s="473"/>
      <c r="C66" s="473"/>
      <c r="D66" s="474"/>
      <c r="E66" s="475"/>
      <c r="F66" s="473"/>
      <c r="G66" s="476"/>
      <c r="H66" s="477"/>
      <c r="I66" s="476"/>
      <c r="J66" s="552" t="s">
        <v>188</v>
      </c>
      <c r="K66" s="553"/>
      <c r="L66" s="553"/>
      <c r="M66" s="553"/>
      <c r="N66" s="553"/>
      <c r="O66" s="553"/>
      <c r="P66" s="553"/>
      <c r="Q66" s="553"/>
      <c r="R66" s="553"/>
      <c r="S66" s="553"/>
      <c r="T66" s="553"/>
      <c r="U66" s="553"/>
      <c r="V66" s="553"/>
      <c r="W66" s="553"/>
      <c r="X66" s="553"/>
      <c r="Y66" s="553"/>
      <c r="Z66" s="553"/>
      <c r="AA66" s="553"/>
      <c r="AB66" s="553"/>
      <c r="AC66" s="553"/>
      <c r="AD66" s="553"/>
      <c r="AE66" s="553"/>
      <c r="AF66" s="553"/>
      <c r="AG66" s="553"/>
      <c r="AH66" s="553"/>
      <c r="AI66" s="553"/>
      <c r="AJ66" s="553"/>
      <c r="AK66" s="553"/>
      <c r="AL66" s="553"/>
      <c r="AM66" s="553"/>
      <c r="AN66" s="553"/>
      <c r="AO66" s="553"/>
      <c r="AP66" s="553"/>
      <c r="AQ66" s="553"/>
      <c r="AR66" s="553"/>
      <c r="AS66" s="553"/>
      <c r="AT66" s="553"/>
      <c r="AU66" s="553"/>
      <c r="AV66" s="553"/>
      <c r="AW66" s="553"/>
      <c r="AX66" s="553"/>
      <c r="AY66" s="553"/>
      <c r="AZ66" s="553"/>
      <c r="BA66" s="553"/>
      <c r="BB66" s="553"/>
      <c r="BC66" s="553"/>
      <c r="BD66" s="553"/>
      <c r="BE66" s="553"/>
      <c r="BF66" s="553"/>
      <c r="BG66" s="553"/>
      <c r="BH66" s="553"/>
      <c r="BI66" s="553"/>
      <c r="BJ66" s="553"/>
      <c r="BK66" s="553"/>
      <c r="BL66" s="553"/>
      <c r="BM66" s="553"/>
      <c r="BN66" s="553"/>
      <c r="BO66" s="553"/>
      <c r="BP66" s="553"/>
      <c r="BQ66" s="553"/>
      <c r="BR66" s="553"/>
      <c r="BS66" s="553"/>
      <c r="BT66" s="553"/>
      <c r="BU66" s="553"/>
      <c r="BV66" s="553"/>
      <c r="BW66" s="553"/>
      <c r="BX66" s="553"/>
      <c r="BY66" s="553"/>
      <c r="BZ66" s="553"/>
      <c r="CA66" s="553"/>
      <c r="CB66" s="553"/>
      <c r="CC66" s="553"/>
      <c r="CD66" s="553"/>
      <c r="CE66" s="553"/>
      <c r="CF66" s="553"/>
      <c r="CG66" s="553"/>
      <c r="CH66" s="553"/>
      <c r="CI66" s="553"/>
      <c r="CJ66" s="553"/>
      <c r="CK66" s="553"/>
      <c r="CL66" s="553"/>
      <c r="CM66" s="553"/>
      <c r="CN66" s="553"/>
      <c r="CO66" s="553"/>
      <c r="CP66" s="553"/>
      <c r="CQ66" s="553"/>
      <c r="CR66" s="553"/>
      <c r="CS66" s="553"/>
      <c r="CT66" s="553"/>
      <c r="CU66" s="553"/>
      <c r="CV66" s="553"/>
      <c r="CW66" s="553"/>
      <c r="CX66" s="553"/>
      <c r="CY66" s="553"/>
      <c r="CZ66" s="553"/>
      <c r="DA66" s="553"/>
      <c r="DB66" s="553"/>
      <c r="DC66" s="553"/>
      <c r="DD66" s="553"/>
      <c r="DE66" s="553"/>
      <c r="DF66" s="553"/>
      <c r="DG66" s="553"/>
      <c r="DH66" s="553"/>
      <c r="DI66" s="553"/>
      <c r="DJ66" s="553"/>
      <c r="DK66" s="553"/>
      <c r="DL66" s="553"/>
      <c r="DM66" s="553"/>
      <c r="DN66" s="553"/>
      <c r="DO66" s="553"/>
      <c r="DP66" s="553"/>
      <c r="DQ66" s="553"/>
      <c r="DR66" s="553"/>
      <c r="DS66" s="553"/>
      <c r="DT66" s="553"/>
      <c r="DU66" s="553"/>
      <c r="DV66" s="553"/>
      <c r="DW66" s="553"/>
      <c r="DX66" s="553"/>
      <c r="DY66" s="553"/>
      <c r="DZ66" s="553"/>
      <c r="EA66" s="553"/>
      <c r="EB66" s="553"/>
      <c r="EC66" s="553"/>
      <c r="ED66" s="553"/>
      <c r="EE66" s="553"/>
      <c r="EF66" s="553"/>
      <c r="EG66" s="553"/>
      <c r="EH66" s="553"/>
      <c r="EI66" s="553"/>
      <c r="EJ66" s="553"/>
      <c r="EK66" s="553"/>
      <c r="EL66" s="553"/>
      <c r="EM66" s="553"/>
      <c r="EN66" s="553"/>
      <c r="EO66" s="553"/>
      <c r="EP66" s="553"/>
      <c r="EQ66" s="553"/>
      <c r="ER66" s="553"/>
      <c r="ES66" s="553"/>
      <c r="ET66" s="553"/>
      <c r="EU66" s="553"/>
      <c r="EV66" s="553"/>
      <c r="EW66" s="553"/>
      <c r="EX66" s="553"/>
      <c r="EY66" s="553"/>
      <c r="EZ66" s="553"/>
      <c r="FA66" s="553"/>
      <c r="FB66" s="553"/>
      <c r="FC66" s="553"/>
      <c r="FD66" s="553"/>
      <c r="FE66" s="553"/>
      <c r="FF66" s="553"/>
      <c r="FG66" s="553"/>
      <c r="FH66" s="553"/>
      <c r="FI66" s="553"/>
      <c r="FJ66" s="553"/>
      <c r="FK66" s="553"/>
      <c r="FL66" s="553"/>
      <c r="FM66" s="553"/>
      <c r="FN66" s="553"/>
      <c r="FO66" s="553"/>
      <c r="FP66" s="553"/>
      <c r="FQ66" s="553"/>
      <c r="FR66" s="553"/>
      <c r="FS66" s="553"/>
      <c r="FT66" s="553"/>
      <c r="FU66" s="553"/>
      <c r="FV66" s="553"/>
      <c r="FW66" s="553"/>
      <c r="FX66" s="553"/>
      <c r="FY66" s="553"/>
      <c r="FZ66" s="553"/>
      <c r="GA66" s="553"/>
      <c r="GB66" s="553"/>
      <c r="GC66" s="553"/>
      <c r="GD66" s="553"/>
      <c r="GE66" s="553"/>
    </row>
    <row r="67" spans="1:187" ht="42" customHeight="1">
      <c r="A67" s="547">
        <v>231</v>
      </c>
      <c r="B67" s="547">
        <v>32</v>
      </c>
      <c r="C67" s="547">
        <v>3429</v>
      </c>
      <c r="D67" s="548">
        <v>5222</v>
      </c>
      <c r="E67" s="549"/>
      <c r="F67" s="547"/>
      <c r="G67" s="538">
        <v>70000</v>
      </c>
      <c r="H67" s="550"/>
      <c r="I67" s="182"/>
      <c r="J67" s="551" t="s">
        <v>281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</row>
    <row r="68" spans="1:187" s="103" customFormat="1" ht="31.5" customHeight="1" thickBot="1">
      <c r="A68" s="587">
        <v>231</v>
      </c>
      <c r="B68" s="580"/>
      <c r="C68" s="585">
        <v>3429</v>
      </c>
      <c r="D68" s="580"/>
      <c r="E68" s="581"/>
      <c r="F68" s="582"/>
      <c r="G68" s="583"/>
      <c r="H68" s="583"/>
      <c r="I68" s="583">
        <f>G67</f>
        <v>70000</v>
      </c>
      <c r="J68" s="584" t="s">
        <v>117</v>
      </c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  <c r="FH68" s="193"/>
      <c r="FI68" s="193"/>
      <c r="FJ68" s="193"/>
      <c r="FK68" s="193"/>
      <c r="FL68" s="193"/>
      <c r="FM68" s="193"/>
      <c r="FN68" s="193"/>
      <c r="FO68" s="193"/>
      <c r="FP68" s="193"/>
      <c r="FQ68" s="193"/>
      <c r="FR68" s="193"/>
      <c r="FS68" s="193"/>
      <c r="FT68" s="193"/>
      <c r="FU68" s="193"/>
      <c r="FV68" s="193"/>
      <c r="FW68" s="193"/>
      <c r="FX68" s="193"/>
      <c r="FY68" s="193"/>
      <c r="FZ68" s="193"/>
      <c r="GA68" s="193"/>
      <c r="GB68" s="193"/>
      <c r="GC68" s="193"/>
      <c r="GD68" s="193"/>
      <c r="GE68" s="193"/>
    </row>
    <row r="69" spans="1:187" ht="42" customHeight="1">
      <c r="A69" s="547">
        <v>231</v>
      </c>
      <c r="B69" s="547">
        <v>32</v>
      </c>
      <c r="C69" s="547">
        <v>3429</v>
      </c>
      <c r="D69" s="548">
        <v>5222</v>
      </c>
      <c r="E69" s="549"/>
      <c r="F69" s="547"/>
      <c r="G69" s="538">
        <v>30000</v>
      </c>
      <c r="H69" s="550"/>
      <c r="I69" s="182"/>
      <c r="J69" s="551" t="s">
        <v>265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</row>
    <row r="70" spans="1:187" s="103" customFormat="1" ht="31.5" customHeight="1" thickBot="1">
      <c r="A70" s="585">
        <v>231</v>
      </c>
      <c r="B70" s="586"/>
      <c r="C70" s="585">
        <v>3429</v>
      </c>
      <c r="D70" s="580"/>
      <c r="E70" s="581"/>
      <c r="F70" s="582"/>
      <c r="G70" s="583"/>
      <c r="H70" s="583"/>
      <c r="I70" s="583">
        <f>G69</f>
        <v>30000</v>
      </c>
      <c r="J70" s="584" t="s">
        <v>117</v>
      </c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  <c r="FH70" s="193"/>
      <c r="FI70" s="193"/>
      <c r="FJ70" s="193"/>
      <c r="FK70" s="193"/>
      <c r="FL70" s="193"/>
      <c r="FM70" s="193"/>
      <c r="FN70" s="193"/>
      <c r="FO70" s="193"/>
      <c r="FP70" s="193"/>
      <c r="FQ70" s="193"/>
      <c r="FR70" s="193"/>
      <c r="FS70" s="193"/>
      <c r="FT70" s="193"/>
      <c r="FU70" s="193"/>
      <c r="FV70" s="193"/>
      <c r="FW70" s="193"/>
      <c r="FX70" s="193"/>
      <c r="FY70" s="193"/>
      <c r="FZ70" s="193"/>
      <c r="GA70" s="193"/>
      <c r="GB70" s="193"/>
      <c r="GC70" s="193"/>
      <c r="GD70" s="193"/>
      <c r="GE70" s="193"/>
    </row>
    <row r="71" spans="1:187" s="103" customFormat="1" ht="31.5" customHeight="1" thickBot="1">
      <c r="A71" s="189">
        <v>231</v>
      </c>
      <c r="B71" s="190"/>
      <c r="C71" s="189">
        <v>3429</v>
      </c>
      <c r="D71" s="190"/>
      <c r="E71" s="190"/>
      <c r="F71" s="189"/>
      <c r="G71" s="191"/>
      <c r="H71" s="191">
        <f>I63+I65+I68+I70</f>
        <v>145000</v>
      </c>
      <c r="I71" s="191"/>
      <c r="J71" s="192" t="s">
        <v>117</v>
      </c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  <c r="FH71" s="193"/>
      <c r="FI71" s="193"/>
      <c r="FJ71" s="193"/>
      <c r="FK71" s="193"/>
      <c r="FL71" s="193"/>
      <c r="FM71" s="193"/>
      <c r="FN71" s="193"/>
      <c r="FO71" s="193"/>
      <c r="FP71" s="193"/>
      <c r="FQ71" s="193"/>
      <c r="FR71" s="193"/>
      <c r="FS71" s="193"/>
      <c r="FT71" s="193"/>
      <c r="FU71" s="193"/>
      <c r="FV71" s="193"/>
      <c r="FW71" s="193"/>
      <c r="FX71" s="193"/>
      <c r="FY71" s="193"/>
      <c r="FZ71" s="193"/>
      <c r="GA71" s="193"/>
      <c r="GB71" s="193"/>
      <c r="GC71" s="193"/>
      <c r="GD71" s="193"/>
      <c r="GE71" s="193"/>
    </row>
    <row r="72" spans="1:187" ht="31.5" customHeight="1">
      <c r="A72" s="547">
        <v>231</v>
      </c>
      <c r="B72" s="547">
        <v>32</v>
      </c>
      <c r="C72" s="547">
        <v>3523</v>
      </c>
      <c r="D72" s="548">
        <v>5229</v>
      </c>
      <c r="E72" s="549"/>
      <c r="F72" s="547"/>
      <c r="G72" s="538">
        <v>25000</v>
      </c>
      <c r="H72" s="550"/>
      <c r="I72" s="182"/>
      <c r="J72" s="551" t="s">
        <v>285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</row>
    <row r="73" spans="1:187" s="103" customFormat="1" ht="31.5" customHeight="1" thickBot="1">
      <c r="A73" s="189">
        <v>231</v>
      </c>
      <c r="B73" s="189"/>
      <c r="C73" s="189">
        <v>3523</v>
      </c>
      <c r="D73" s="189"/>
      <c r="E73" s="190"/>
      <c r="F73" s="189"/>
      <c r="G73" s="191"/>
      <c r="H73" s="191">
        <f>G72</f>
        <v>25000</v>
      </c>
      <c r="I73" s="191"/>
      <c r="J73" s="192" t="s">
        <v>117</v>
      </c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  <c r="FO73" s="193"/>
      <c r="FP73" s="193"/>
      <c r="FQ73" s="193"/>
      <c r="FR73" s="193"/>
      <c r="FS73" s="193"/>
      <c r="FT73" s="193"/>
      <c r="FU73" s="193"/>
      <c r="FV73" s="193"/>
      <c r="FW73" s="193"/>
      <c r="FX73" s="193"/>
      <c r="FY73" s="193"/>
      <c r="FZ73" s="193"/>
      <c r="GA73" s="193"/>
      <c r="GB73" s="193"/>
      <c r="GC73" s="193"/>
      <c r="GD73" s="193"/>
      <c r="GE73" s="193"/>
    </row>
    <row r="74" spans="1:187" s="554" customFormat="1" ht="31.5" customHeight="1">
      <c r="A74" s="473"/>
      <c r="B74" s="473"/>
      <c r="C74" s="473"/>
      <c r="D74" s="474"/>
      <c r="E74" s="475"/>
      <c r="F74" s="473"/>
      <c r="G74" s="476"/>
      <c r="H74" s="477"/>
      <c r="I74" s="476"/>
      <c r="J74" s="552"/>
      <c r="K74" s="553"/>
      <c r="L74" s="553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3"/>
      <c r="AA74" s="553"/>
      <c r="AB74" s="553"/>
      <c r="AC74" s="553"/>
      <c r="AD74" s="553"/>
      <c r="AE74" s="553"/>
      <c r="AF74" s="553"/>
      <c r="AG74" s="553"/>
      <c r="AH74" s="553"/>
      <c r="AI74" s="553"/>
      <c r="AJ74" s="553"/>
      <c r="AK74" s="553"/>
      <c r="AL74" s="553"/>
      <c r="AM74" s="553"/>
      <c r="AN74" s="553"/>
      <c r="AO74" s="553"/>
      <c r="AP74" s="553"/>
      <c r="AQ74" s="553"/>
      <c r="AR74" s="553"/>
      <c r="AS74" s="553"/>
      <c r="AT74" s="553"/>
      <c r="AU74" s="553"/>
      <c r="AV74" s="553"/>
      <c r="AW74" s="553"/>
      <c r="AX74" s="553"/>
      <c r="AY74" s="553"/>
      <c r="AZ74" s="553"/>
      <c r="BA74" s="553"/>
      <c r="BB74" s="553"/>
      <c r="BC74" s="553"/>
      <c r="BD74" s="553"/>
      <c r="BE74" s="553"/>
      <c r="BF74" s="553"/>
      <c r="BG74" s="553"/>
      <c r="BH74" s="553"/>
      <c r="BI74" s="553"/>
      <c r="BJ74" s="553"/>
      <c r="BK74" s="553"/>
      <c r="BL74" s="553"/>
      <c r="BM74" s="553"/>
      <c r="BN74" s="553"/>
      <c r="BO74" s="553"/>
      <c r="BP74" s="553"/>
      <c r="BQ74" s="553"/>
      <c r="BR74" s="553"/>
      <c r="BS74" s="553"/>
      <c r="BT74" s="553"/>
      <c r="BU74" s="553"/>
      <c r="BV74" s="553"/>
      <c r="BW74" s="553"/>
      <c r="BX74" s="553"/>
      <c r="BY74" s="553"/>
      <c r="BZ74" s="553"/>
      <c r="CA74" s="553"/>
      <c r="CB74" s="553"/>
      <c r="CC74" s="553"/>
      <c r="CD74" s="553"/>
      <c r="CE74" s="553"/>
      <c r="CF74" s="553"/>
      <c r="CG74" s="553"/>
      <c r="CH74" s="553"/>
      <c r="CI74" s="553"/>
      <c r="CJ74" s="553"/>
      <c r="CK74" s="553"/>
      <c r="CL74" s="553"/>
      <c r="CM74" s="553"/>
      <c r="CN74" s="553"/>
      <c r="CO74" s="553"/>
      <c r="CP74" s="553"/>
      <c r="CQ74" s="553"/>
      <c r="CR74" s="553"/>
      <c r="CS74" s="553"/>
      <c r="CT74" s="553"/>
      <c r="CU74" s="553"/>
      <c r="CV74" s="553"/>
      <c r="CW74" s="553"/>
      <c r="CX74" s="553"/>
      <c r="CY74" s="553"/>
      <c r="CZ74" s="553"/>
      <c r="DA74" s="553"/>
      <c r="DB74" s="553"/>
      <c r="DC74" s="553"/>
      <c r="DD74" s="553"/>
      <c r="DE74" s="553"/>
      <c r="DF74" s="553"/>
      <c r="DG74" s="553"/>
      <c r="DH74" s="553"/>
      <c r="DI74" s="553"/>
      <c r="DJ74" s="553"/>
      <c r="DK74" s="553"/>
      <c r="DL74" s="553"/>
      <c r="DM74" s="553"/>
      <c r="DN74" s="553"/>
      <c r="DO74" s="553"/>
      <c r="DP74" s="553"/>
      <c r="DQ74" s="553"/>
      <c r="DR74" s="553"/>
      <c r="DS74" s="553"/>
      <c r="DT74" s="553"/>
      <c r="DU74" s="553"/>
      <c r="DV74" s="553"/>
      <c r="DW74" s="553"/>
      <c r="DX74" s="553"/>
      <c r="DY74" s="553"/>
      <c r="DZ74" s="553"/>
      <c r="EA74" s="553"/>
      <c r="EB74" s="553"/>
      <c r="EC74" s="553"/>
      <c r="ED74" s="553"/>
      <c r="EE74" s="553"/>
      <c r="EF74" s="553"/>
      <c r="EG74" s="553"/>
      <c r="EH74" s="553"/>
      <c r="EI74" s="553"/>
      <c r="EJ74" s="553"/>
      <c r="EK74" s="553"/>
      <c r="EL74" s="553"/>
      <c r="EM74" s="553"/>
      <c r="EN74" s="553"/>
      <c r="EO74" s="553"/>
      <c r="EP74" s="553"/>
      <c r="EQ74" s="553"/>
      <c r="ER74" s="553"/>
      <c r="ES74" s="553"/>
      <c r="ET74" s="553"/>
      <c r="EU74" s="553"/>
      <c r="EV74" s="553"/>
      <c r="EW74" s="553"/>
      <c r="EX74" s="553"/>
      <c r="EY74" s="553"/>
      <c r="EZ74" s="553"/>
      <c r="FA74" s="553"/>
      <c r="FB74" s="553"/>
      <c r="FC74" s="553"/>
      <c r="FD74" s="553"/>
      <c r="FE74" s="553"/>
      <c r="FF74" s="553"/>
      <c r="FG74" s="553"/>
      <c r="FH74" s="553"/>
      <c r="FI74" s="553"/>
      <c r="FJ74" s="553"/>
      <c r="FK74" s="553"/>
      <c r="FL74" s="553"/>
      <c r="FM74" s="553"/>
      <c r="FN74" s="553"/>
      <c r="FO74" s="553"/>
      <c r="FP74" s="553"/>
      <c r="FQ74" s="553"/>
      <c r="FR74" s="553"/>
      <c r="FS74" s="553"/>
      <c r="FT74" s="553"/>
      <c r="FU74" s="553"/>
      <c r="FV74" s="553"/>
      <c r="FW74" s="553"/>
      <c r="FX74" s="553"/>
      <c r="FY74" s="553"/>
      <c r="FZ74" s="553"/>
      <c r="GA74" s="553"/>
      <c r="GB74" s="553"/>
      <c r="GC74" s="553"/>
      <c r="GD74" s="553"/>
      <c r="GE74" s="553"/>
    </row>
    <row r="75" spans="1:187" ht="31.5" customHeight="1">
      <c r="A75" s="547">
        <v>231</v>
      </c>
      <c r="B75" s="547">
        <v>32</v>
      </c>
      <c r="C75" s="547">
        <v>3543</v>
      </c>
      <c r="D75" s="548">
        <v>5229</v>
      </c>
      <c r="E75" s="549"/>
      <c r="F75" s="547"/>
      <c r="G75" s="538">
        <v>15000</v>
      </c>
      <c r="H75" s="550"/>
      <c r="I75" s="182"/>
      <c r="J75" s="551" t="s">
        <v>267</v>
      </c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</row>
    <row r="76" spans="1:187" s="103" customFormat="1" ht="31.5" customHeight="1" thickBot="1">
      <c r="A76" s="189">
        <v>231</v>
      </c>
      <c r="B76" s="189"/>
      <c r="C76" s="189">
        <v>3543</v>
      </c>
      <c r="D76" s="189"/>
      <c r="E76" s="190"/>
      <c r="F76" s="189"/>
      <c r="G76" s="191"/>
      <c r="H76" s="191">
        <f>G75</f>
        <v>15000</v>
      </c>
      <c r="I76" s="191"/>
      <c r="J76" s="192" t="s">
        <v>117</v>
      </c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193"/>
      <c r="GD76" s="193"/>
      <c r="GE76" s="193"/>
    </row>
    <row r="77" spans="1:187" s="554" customFormat="1" ht="31.5" customHeight="1">
      <c r="A77" s="473"/>
      <c r="B77" s="473"/>
      <c r="C77" s="473"/>
      <c r="D77" s="474"/>
      <c r="E77" s="475"/>
      <c r="F77" s="473"/>
      <c r="G77" s="476"/>
      <c r="H77" s="477"/>
      <c r="I77" s="476"/>
      <c r="J77" s="552"/>
      <c r="K77" s="553"/>
      <c r="L77" s="553"/>
      <c r="M77" s="553"/>
      <c r="N77" s="553"/>
      <c r="O77" s="553"/>
      <c r="P77" s="553"/>
      <c r="Q77" s="553"/>
      <c r="R77" s="553"/>
      <c r="S77" s="553"/>
      <c r="T77" s="553"/>
      <c r="U77" s="553"/>
      <c r="V77" s="553"/>
      <c r="W77" s="553"/>
      <c r="X77" s="553"/>
      <c r="Y77" s="553"/>
      <c r="Z77" s="553"/>
      <c r="AA77" s="553"/>
      <c r="AB77" s="553"/>
      <c r="AC77" s="553"/>
      <c r="AD77" s="553"/>
      <c r="AE77" s="553"/>
      <c r="AF77" s="553"/>
      <c r="AG77" s="553"/>
      <c r="AH77" s="553"/>
      <c r="AI77" s="553"/>
      <c r="AJ77" s="553"/>
      <c r="AK77" s="553"/>
      <c r="AL77" s="553"/>
      <c r="AM77" s="553"/>
      <c r="AN77" s="553"/>
      <c r="AO77" s="553"/>
      <c r="AP77" s="553"/>
      <c r="AQ77" s="553"/>
      <c r="AR77" s="553"/>
      <c r="AS77" s="553"/>
      <c r="AT77" s="553"/>
      <c r="AU77" s="553"/>
      <c r="AV77" s="553"/>
      <c r="AW77" s="553"/>
      <c r="AX77" s="553"/>
      <c r="AY77" s="553"/>
      <c r="AZ77" s="553"/>
      <c r="BA77" s="553"/>
      <c r="BB77" s="553"/>
      <c r="BC77" s="553"/>
      <c r="BD77" s="553"/>
      <c r="BE77" s="553"/>
      <c r="BF77" s="553"/>
      <c r="BG77" s="553"/>
      <c r="BH77" s="553"/>
      <c r="BI77" s="553"/>
      <c r="BJ77" s="553"/>
      <c r="BK77" s="553"/>
      <c r="BL77" s="553"/>
      <c r="BM77" s="553"/>
      <c r="BN77" s="553"/>
      <c r="BO77" s="553"/>
      <c r="BP77" s="553"/>
      <c r="BQ77" s="553"/>
      <c r="BR77" s="553"/>
      <c r="BS77" s="553"/>
      <c r="BT77" s="553"/>
      <c r="BU77" s="553"/>
      <c r="BV77" s="553"/>
      <c r="BW77" s="553"/>
      <c r="BX77" s="553"/>
      <c r="BY77" s="553"/>
      <c r="BZ77" s="553"/>
      <c r="CA77" s="553"/>
      <c r="CB77" s="553"/>
      <c r="CC77" s="553"/>
      <c r="CD77" s="553"/>
      <c r="CE77" s="553"/>
      <c r="CF77" s="553"/>
      <c r="CG77" s="553"/>
      <c r="CH77" s="553"/>
      <c r="CI77" s="553"/>
      <c r="CJ77" s="553"/>
      <c r="CK77" s="553"/>
      <c r="CL77" s="553"/>
      <c r="CM77" s="553"/>
      <c r="CN77" s="553"/>
      <c r="CO77" s="553"/>
      <c r="CP77" s="553"/>
      <c r="CQ77" s="553"/>
      <c r="CR77" s="553"/>
      <c r="CS77" s="553"/>
      <c r="CT77" s="553"/>
      <c r="CU77" s="553"/>
      <c r="CV77" s="553"/>
      <c r="CW77" s="553"/>
      <c r="CX77" s="553"/>
      <c r="CY77" s="553"/>
      <c r="CZ77" s="553"/>
      <c r="DA77" s="553"/>
      <c r="DB77" s="553"/>
      <c r="DC77" s="553"/>
      <c r="DD77" s="553"/>
      <c r="DE77" s="553"/>
      <c r="DF77" s="553"/>
      <c r="DG77" s="553"/>
      <c r="DH77" s="553"/>
      <c r="DI77" s="553"/>
      <c r="DJ77" s="553"/>
      <c r="DK77" s="553"/>
      <c r="DL77" s="553"/>
      <c r="DM77" s="553"/>
      <c r="DN77" s="553"/>
      <c r="DO77" s="553"/>
      <c r="DP77" s="553"/>
      <c r="DQ77" s="553"/>
      <c r="DR77" s="553"/>
      <c r="DS77" s="553"/>
      <c r="DT77" s="553"/>
      <c r="DU77" s="553"/>
      <c r="DV77" s="553"/>
      <c r="DW77" s="553"/>
      <c r="DX77" s="553"/>
      <c r="DY77" s="553"/>
      <c r="DZ77" s="553"/>
      <c r="EA77" s="553"/>
      <c r="EB77" s="553"/>
      <c r="EC77" s="553"/>
      <c r="ED77" s="553"/>
      <c r="EE77" s="553"/>
      <c r="EF77" s="553"/>
      <c r="EG77" s="553"/>
      <c r="EH77" s="553"/>
      <c r="EI77" s="553"/>
      <c r="EJ77" s="553"/>
      <c r="EK77" s="553"/>
      <c r="EL77" s="553"/>
      <c r="EM77" s="553"/>
      <c r="EN77" s="553"/>
      <c r="EO77" s="553"/>
      <c r="EP77" s="553"/>
      <c r="EQ77" s="553"/>
      <c r="ER77" s="553"/>
      <c r="ES77" s="553"/>
      <c r="ET77" s="553"/>
      <c r="EU77" s="553"/>
      <c r="EV77" s="553"/>
      <c r="EW77" s="553"/>
      <c r="EX77" s="553"/>
      <c r="EY77" s="553"/>
      <c r="EZ77" s="553"/>
      <c r="FA77" s="553"/>
      <c r="FB77" s="553"/>
      <c r="FC77" s="553"/>
      <c r="FD77" s="553"/>
      <c r="FE77" s="553"/>
      <c r="FF77" s="553"/>
      <c r="FG77" s="553"/>
      <c r="FH77" s="553"/>
      <c r="FI77" s="553"/>
      <c r="FJ77" s="553"/>
      <c r="FK77" s="553"/>
      <c r="FL77" s="553"/>
      <c r="FM77" s="553"/>
      <c r="FN77" s="553"/>
      <c r="FO77" s="553"/>
      <c r="FP77" s="553"/>
      <c r="FQ77" s="553"/>
      <c r="FR77" s="553"/>
      <c r="FS77" s="553"/>
      <c r="FT77" s="553"/>
      <c r="FU77" s="553"/>
      <c r="FV77" s="553"/>
      <c r="FW77" s="553"/>
      <c r="FX77" s="553"/>
      <c r="FY77" s="553"/>
      <c r="FZ77" s="553"/>
      <c r="GA77" s="553"/>
      <c r="GB77" s="553"/>
      <c r="GC77" s="553"/>
      <c r="GD77" s="553"/>
      <c r="GE77" s="553"/>
    </row>
    <row r="78" spans="1:187" ht="31.5" customHeight="1">
      <c r="A78" s="547">
        <v>231</v>
      </c>
      <c r="B78" s="547">
        <v>32</v>
      </c>
      <c r="C78" s="547">
        <v>4356</v>
      </c>
      <c r="D78" s="548">
        <v>5222</v>
      </c>
      <c r="E78" s="549"/>
      <c r="F78" s="547"/>
      <c r="G78" s="538">
        <v>5000</v>
      </c>
      <c r="H78" s="550"/>
      <c r="I78" s="182"/>
      <c r="J78" s="551" t="s">
        <v>246</v>
      </c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</row>
    <row r="79" spans="1:187" s="103" customFormat="1" ht="31.5" customHeight="1" thickBot="1">
      <c r="A79" s="189">
        <v>231</v>
      </c>
      <c r="B79" s="189"/>
      <c r="C79" s="189">
        <v>4356</v>
      </c>
      <c r="D79" s="189"/>
      <c r="E79" s="190"/>
      <c r="F79" s="189"/>
      <c r="G79" s="191"/>
      <c r="H79" s="191">
        <f>G78</f>
        <v>5000</v>
      </c>
      <c r="I79" s="191"/>
      <c r="J79" s="192" t="s">
        <v>117</v>
      </c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193"/>
      <c r="GD79" s="193"/>
      <c r="GE79" s="193"/>
    </row>
    <row r="80" spans="1:187" s="67" customFormat="1" ht="31.5" customHeight="1">
      <c r="A80" s="62"/>
      <c r="B80" s="62"/>
      <c r="C80" s="62"/>
      <c r="D80" s="63"/>
      <c r="E80" s="64"/>
      <c r="F80" s="62"/>
      <c r="G80" s="65"/>
      <c r="H80" s="66"/>
      <c r="I80" s="65"/>
      <c r="J80" s="205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</row>
    <row r="81" spans="1:187" ht="48" customHeight="1">
      <c r="A81" s="25">
        <v>236</v>
      </c>
      <c r="B81" s="25">
        <v>10</v>
      </c>
      <c r="C81" s="25">
        <v>3611</v>
      </c>
      <c r="D81" s="436">
        <v>5660</v>
      </c>
      <c r="E81" s="27" t="s">
        <v>71</v>
      </c>
      <c r="F81" s="25"/>
      <c r="G81" s="54">
        <v>500000</v>
      </c>
      <c r="H81" s="59"/>
      <c r="I81" s="56"/>
      <c r="J81" s="37" t="s">
        <v>227</v>
      </c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</row>
    <row r="82" spans="1:187" s="103" customFormat="1" ht="31.5" customHeight="1" thickBot="1">
      <c r="A82" s="189">
        <v>236</v>
      </c>
      <c r="B82" s="189"/>
      <c r="C82" s="189">
        <v>3611</v>
      </c>
      <c r="D82" s="189"/>
      <c r="E82" s="190"/>
      <c r="F82" s="189"/>
      <c r="G82" s="191"/>
      <c r="H82" s="191">
        <f>G81</f>
        <v>500000</v>
      </c>
      <c r="I82" s="191"/>
      <c r="J82" s="192" t="s">
        <v>226</v>
      </c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  <c r="FO82" s="193"/>
      <c r="FP82" s="193"/>
      <c r="FQ82" s="193"/>
      <c r="FR82" s="193"/>
      <c r="FS82" s="193"/>
      <c r="FT82" s="193"/>
      <c r="FU82" s="193"/>
      <c r="FV82" s="193"/>
      <c r="FW82" s="193"/>
      <c r="FX82" s="193"/>
      <c r="FY82" s="193"/>
      <c r="FZ82" s="193"/>
      <c r="GA82" s="193"/>
      <c r="GB82" s="193"/>
      <c r="GC82" s="193"/>
      <c r="GD82" s="193"/>
      <c r="GE82" s="193"/>
    </row>
    <row r="83" spans="1:187" ht="31.5" customHeight="1">
      <c r="A83" s="178"/>
      <c r="B83" s="178"/>
      <c r="C83" s="178"/>
      <c r="D83" s="179"/>
      <c r="E83" s="195"/>
      <c r="F83" s="178"/>
      <c r="G83" s="182"/>
      <c r="H83" s="184"/>
      <c r="I83" s="182"/>
      <c r="J83" s="196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</row>
    <row r="84" spans="1:187" ht="31.5" customHeight="1">
      <c r="A84" s="25">
        <v>231</v>
      </c>
      <c r="B84" s="25">
        <v>32</v>
      </c>
      <c r="C84" s="25">
        <v>3612</v>
      </c>
      <c r="D84" s="39">
        <v>5139</v>
      </c>
      <c r="E84" s="27" t="s">
        <v>90</v>
      </c>
      <c r="F84" s="25"/>
      <c r="G84" s="54">
        <v>300000</v>
      </c>
      <c r="H84" s="55"/>
      <c r="I84" s="56"/>
      <c r="J84" s="28" t="s">
        <v>21</v>
      </c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</row>
    <row r="85" spans="1:187" ht="31.5" customHeight="1">
      <c r="A85" s="25">
        <v>231</v>
      </c>
      <c r="B85" s="25">
        <v>32</v>
      </c>
      <c r="C85" s="25">
        <v>3612</v>
      </c>
      <c r="D85" s="39">
        <v>5151</v>
      </c>
      <c r="E85" s="27" t="s">
        <v>90</v>
      </c>
      <c r="F85" s="25"/>
      <c r="G85" s="54">
        <v>300000</v>
      </c>
      <c r="H85" s="55"/>
      <c r="I85" s="56"/>
      <c r="J85" s="28" t="s">
        <v>14</v>
      </c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</row>
    <row r="86" spans="1:187" ht="31.5" customHeight="1">
      <c r="A86" s="25">
        <v>231</v>
      </c>
      <c r="B86" s="25">
        <v>32</v>
      </c>
      <c r="C86" s="25">
        <v>3612</v>
      </c>
      <c r="D86" s="39">
        <v>5153</v>
      </c>
      <c r="E86" s="27" t="s">
        <v>90</v>
      </c>
      <c r="F86" s="25"/>
      <c r="G86" s="54">
        <v>500000</v>
      </c>
      <c r="H86" s="55"/>
      <c r="I86" s="56"/>
      <c r="J86" s="28" t="s">
        <v>26</v>
      </c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</row>
    <row r="87" spans="1:187" ht="31.5" customHeight="1">
      <c r="A87" s="25">
        <v>231</v>
      </c>
      <c r="B87" s="25">
        <v>32</v>
      </c>
      <c r="C87" s="25">
        <v>3612</v>
      </c>
      <c r="D87" s="39">
        <v>5154</v>
      </c>
      <c r="E87" s="27" t="s">
        <v>90</v>
      </c>
      <c r="F87" s="25"/>
      <c r="G87" s="54">
        <v>80000</v>
      </c>
      <c r="H87" s="55"/>
      <c r="I87" s="56"/>
      <c r="J87" s="28" t="s">
        <v>22</v>
      </c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</row>
    <row r="88" spans="1:187" ht="31.5" customHeight="1">
      <c r="A88" s="25">
        <v>231</v>
      </c>
      <c r="B88" s="25">
        <v>32</v>
      </c>
      <c r="C88" s="25">
        <v>3612</v>
      </c>
      <c r="D88" s="39">
        <v>5164</v>
      </c>
      <c r="E88" s="27" t="s">
        <v>90</v>
      </c>
      <c r="F88" s="25"/>
      <c r="G88" s="54">
        <v>120000</v>
      </c>
      <c r="H88" s="55"/>
      <c r="I88" s="56"/>
      <c r="J88" s="28" t="s">
        <v>66</v>
      </c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</row>
    <row r="89" spans="1:187" ht="31.5" customHeight="1">
      <c r="A89" s="25">
        <v>231</v>
      </c>
      <c r="B89" s="25">
        <v>32</v>
      </c>
      <c r="C89" s="25">
        <v>3612</v>
      </c>
      <c r="D89" s="39">
        <v>5169</v>
      </c>
      <c r="E89" s="27" t="s">
        <v>90</v>
      </c>
      <c r="F89" s="25"/>
      <c r="G89" s="54">
        <v>250000</v>
      </c>
      <c r="H89" s="55"/>
      <c r="I89" s="56"/>
      <c r="J89" s="28" t="s">
        <v>109</v>
      </c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</row>
    <row r="90" spans="1:187" ht="31.5" customHeight="1">
      <c r="A90" s="25">
        <v>231</v>
      </c>
      <c r="B90" s="25">
        <v>32</v>
      </c>
      <c r="C90" s="25"/>
      <c r="D90" s="39"/>
      <c r="E90" s="27"/>
      <c r="F90" s="25"/>
      <c r="G90" s="54">
        <v>0</v>
      </c>
      <c r="H90" s="55"/>
      <c r="I90" s="56"/>
      <c r="J90" s="28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</row>
    <row r="91" spans="1:187" s="103" customFormat="1" ht="31.5" customHeight="1" thickBot="1">
      <c r="A91" s="189">
        <v>231</v>
      </c>
      <c r="B91" s="189"/>
      <c r="C91" s="189">
        <v>3612</v>
      </c>
      <c r="D91" s="189"/>
      <c r="E91" s="190"/>
      <c r="F91" s="189"/>
      <c r="G91" s="191"/>
      <c r="H91" s="191">
        <f>G84+G85+G86+G87+G88+G89+G90</f>
        <v>1550000</v>
      </c>
      <c r="I91" s="191"/>
      <c r="J91" s="210" t="s">
        <v>38</v>
      </c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  <c r="BI91" s="208"/>
      <c r="BJ91" s="208"/>
      <c r="BK91" s="208"/>
      <c r="BL91" s="208"/>
      <c r="BM91" s="208"/>
      <c r="BN91" s="208"/>
      <c r="BO91" s="208"/>
      <c r="BP91" s="208"/>
      <c r="BQ91" s="208"/>
      <c r="BR91" s="208"/>
      <c r="BS91" s="208"/>
      <c r="BT91" s="208"/>
      <c r="BU91" s="208"/>
      <c r="BV91" s="208"/>
      <c r="BW91" s="208"/>
      <c r="BX91" s="208"/>
      <c r="BY91" s="208"/>
      <c r="BZ91" s="208"/>
      <c r="CA91" s="208"/>
      <c r="CB91" s="208"/>
      <c r="CC91" s="208"/>
      <c r="CD91" s="208"/>
      <c r="CE91" s="208"/>
      <c r="CF91" s="208"/>
      <c r="CG91" s="208"/>
      <c r="CH91" s="208"/>
      <c r="CI91" s="208"/>
      <c r="CJ91" s="208"/>
      <c r="CK91" s="208"/>
      <c r="CL91" s="208"/>
      <c r="CM91" s="208"/>
      <c r="CN91" s="208"/>
      <c r="CO91" s="208"/>
      <c r="CP91" s="208"/>
      <c r="CQ91" s="208"/>
      <c r="CR91" s="208"/>
      <c r="CS91" s="208"/>
      <c r="CT91" s="208"/>
      <c r="CU91" s="208"/>
      <c r="CV91" s="208"/>
      <c r="CW91" s="208"/>
      <c r="CX91" s="208"/>
      <c r="CY91" s="208"/>
      <c r="CZ91" s="208"/>
      <c r="DA91" s="208"/>
      <c r="DB91" s="208"/>
      <c r="DC91" s="208"/>
      <c r="DD91" s="208"/>
      <c r="DE91" s="208"/>
      <c r="DF91" s="208"/>
      <c r="DG91" s="208"/>
      <c r="DH91" s="208"/>
      <c r="DI91" s="208"/>
      <c r="DJ91" s="208"/>
      <c r="DK91" s="208"/>
      <c r="DL91" s="208"/>
      <c r="DM91" s="208"/>
      <c r="DN91" s="208"/>
      <c r="DO91" s="208"/>
      <c r="DP91" s="208"/>
      <c r="DQ91" s="208"/>
      <c r="DR91" s="208"/>
      <c r="DS91" s="208"/>
      <c r="DT91" s="208"/>
      <c r="DU91" s="208"/>
      <c r="DV91" s="208"/>
      <c r="DW91" s="208"/>
      <c r="DX91" s="208"/>
      <c r="DY91" s="208"/>
      <c r="DZ91" s="208"/>
      <c r="EA91" s="208"/>
      <c r="EB91" s="208"/>
      <c r="EC91" s="208"/>
      <c r="ED91" s="208"/>
      <c r="EE91" s="208"/>
      <c r="EF91" s="208"/>
      <c r="EG91" s="208"/>
      <c r="EH91" s="208"/>
      <c r="EI91" s="208"/>
      <c r="EJ91" s="208"/>
      <c r="EK91" s="208"/>
      <c r="EL91" s="208"/>
      <c r="EM91" s="208"/>
      <c r="EN91" s="208"/>
      <c r="EO91" s="208"/>
      <c r="EP91" s="208"/>
      <c r="EQ91" s="208"/>
      <c r="ER91" s="208"/>
      <c r="ES91" s="208"/>
      <c r="ET91" s="208"/>
      <c r="EU91" s="208"/>
      <c r="EV91" s="208"/>
      <c r="EW91" s="208"/>
      <c r="EX91" s="208"/>
      <c r="EY91" s="208"/>
      <c r="EZ91" s="208"/>
      <c r="FA91" s="208"/>
      <c r="FB91" s="208"/>
      <c r="FC91" s="208"/>
      <c r="FD91" s="208"/>
      <c r="FE91" s="208"/>
      <c r="FF91" s="208"/>
      <c r="FG91" s="208"/>
      <c r="FH91" s="208"/>
      <c r="FI91" s="208"/>
      <c r="FJ91" s="208"/>
      <c r="FK91" s="208"/>
      <c r="FL91" s="208"/>
      <c r="FM91" s="208"/>
      <c r="FN91" s="208"/>
      <c r="FO91" s="208"/>
      <c r="FP91" s="208"/>
      <c r="FQ91" s="208"/>
      <c r="FR91" s="208"/>
      <c r="FS91" s="208"/>
      <c r="FT91" s="208"/>
      <c r="FU91" s="208"/>
      <c r="FV91" s="208"/>
      <c r="FW91" s="208"/>
      <c r="FX91" s="208"/>
      <c r="FY91" s="208"/>
      <c r="FZ91" s="208"/>
      <c r="GA91" s="208"/>
      <c r="GB91" s="208"/>
      <c r="GC91" s="208"/>
      <c r="GD91" s="208"/>
      <c r="GE91" s="208"/>
    </row>
    <row r="92" spans="1:187" ht="31.5" customHeight="1">
      <c r="A92" s="178"/>
      <c r="B92" s="178"/>
      <c r="C92" s="178"/>
      <c r="D92" s="179"/>
      <c r="E92" s="195"/>
      <c r="F92" s="178"/>
      <c r="G92" s="182"/>
      <c r="H92" s="184"/>
      <c r="I92" s="182"/>
      <c r="J92" s="211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</row>
    <row r="93" spans="1:187" ht="31.5" customHeight="1">
      <c r="A93" s="25">
        <v>231</v>
      </c>
      <c r="B93" s="25">
        <v>32</v>
      </c>
      <c r="C93" s="25">
        <v>3631</v>
      </c>
      <c r="D93" s="39">
        <v>5139</v>
      </c>
      <c r="E93" s="27"/>
      <c r="F93" s="25"/>
      <c r="G93" s="54">
        <v>50000</v>
      </c>
      <c r="H93" s="55"/>
      <c r="I93" s="56"/>
      <c r="J93" s="28" t="s">
        <v>21</v>
      </c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</row>
    <row r="94" spans="1:187" ht="31.5" customHeight="1">
      <c r="A94" s="25">
        <v>231</v>
      </c>
      <c r="B94" s="25">
        <v>32</v>
      </c>
      <c r="C94" s="25">
        <v>3631</v>
      </c>
      <c r="D94" s="39">
        <v>5154</v>
      </c>
      <c r="E94" s="27"/>
      <c r="F94" s="25"/>
      <c r="G94" s="54">
        <v>60000</v>
      </c>
      <c r="H94" s="55"/>
      <c r="I94" s="56"/>
      <c r="J94" s="28" t="s">
        <v>35</v>
      </c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</row>
    <row r="95" spans="1:187" ht="31.5" customHeight="1">
      <c r="A95" s="25">
        <v>231</v>
      </c>
      <c r="B95" s="25">
        <v>32</v>
      </c>
      <c r="C95" s="25">
        <v>3631</v>
      </c>
      <c r="D95" s="39">
        <v>5171</v>
      </c>
      <c r="E95" s="27"/>
      <c r="F95" s="25"/>
      <c r="G95" s="54">
        <v>80000</v>
      </c>
      <c r="H95" s="55"/>
      <c r="I95" s="56"/>
      <c r="J95" s="28" t="s">
        <v>127</v>
      </c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  <c r="CF95" s="160"/>
      <c r="CG95" s="160"/>
      <c r="CH95" s="160"/>
      <c r="CI95" s="160"/>
      <c r="CJ95" s="160"/>
      <c r="CK95" s="160"/>
      <c r="CL95" s="160"/>
      <c r="CM95" s="160"/>
      <c r="CN95" s="160"/>
      <c r="CO95" s="160"/>
      <c r="CP95" s="160"/>
      <c r="CQ95" s="160"/>
      <c r="CR95" s="160"/>
      <c r="CS95" s="160"/>
      <c r="CT95" s="160"/>
      <c r="CU95" s="160"/>
      <c r="CV95" s="160"/>
      <c r="CW95" s="160"/>
      <c r="CX95" s="160"/>
      <c r="CY95" s="160"/>
      <c r="CZ95" s="160"/>
      <c r="DA95" s="160"/>
      <c r="DB95" s="160"/>
      <c r="DC95" s="160"/>
      <c r="DD95" s="160"/>
      <c r="DE95" s="160"/>
      <c r="DF95" s="160"/>
      <c r="DG95" s="160"/>
      <c r="DH95" s="160"/>
      <c r="DI95" s="160"/>
      <c r="DJ95" s="160"/>
      <c r="DK95" s="160"/>
      <c r="DL95" s="160"/>
      <c r="DM95" s="160"/>
      <c r="DN95" s="160"/>
      <c r="DO95" s="160"/>
      <c r="DP95" s="160"/>
      <c r="DQ95" s="160"/>
      <c r="DR95" s="160"/>
      <c r="DS95" s="160"/>
      <c r="DT95" s="160"/>
      <c r="DU95" s="160"/>
      <c r="DV95" s="160"/>
      <c r="DW95" s="160"/>
      <c r="DX95" s="160"/>
      <c r="DY95" s="160"/>
      <c r="DZ95" s="160"/>
      <c r="EA95" s="160"/>
      <c r="EB95" s="160"/>
      <c r="EC95" s="160"/>
      <c r="ED95" s="160"/>
      <c r="EE95" s="160"/>
      <c r="EF95" s="160"/>
      <c r="EG95" s="160"/>
      <c r="EH95" s="160"/>
      <c r="EI95" s="160"/>
      <c r="EJ95" s="160"/>
      <c r="EK95" s="160"/>
      <c r="EL95" s="160"/>
      <c r="EM95" s="160"/>
      <c r="EN95" s="160"/>
      <c r="EO95" s="160"/>
      <c r="EP95" s="160"/>
      <c r="EQ95" s="160"/>
      <c r="ER95" s="160"/>
      <c r="ES95" s="160"/>
      <c r="ET95" s="160"/>
      <c r="EU95" s="160"/>
      <c r="EV95" s="160"/>
      <c r="EW95" s="160"/>
      <c r="EX95" s="160"/>
      <c r="EY95" s="160"/>
      <c r="EZ95" s="160"/>
      <c r="FA95" s="160"/>
      <c r="FB95" s="160"/>
      <c r="FC95" s="160"/>
      <c r="FD95" s="160"/>
      <c r="FE95" s="160"/>
      <c r="FF95" s="160"/>
      <c r="FG95" s="160"/>
      <c r="FH95" s="160"/>
      <c r="FI95" s="160"/>
      <c r="FJ95" s="160"/>
      <c r="FK95" s="160"/>
      <c r="FL95" s="160"/>
      <c r="FM95" s="160"/>
      <c r="FN95" s="160"/>
      <c r="FO95" s="160"/>
      <c r="FP95" s="160"/>
      <c r="FQ95" s="160"/>
      <c r="FR95" s="160"/>
      <c r="FS95" s="160"/>
      <c r="FT95" s="160"/>
      <c r="FU95" s="160"/>
      <c r="FV95" s="160"/>
      <c r="FW95" s="160"/>
      <c r="FX95" s="160"/>
      <c r="FY95" s="160"/>
      <c r="FZ95" s="160"/>
      <c r="GA95" s="160"/>
      <c r="GB95" s="160"/>
      <c r="GC95" s="160"/>
      <c r="GD95" s="160"/>
      <c r="GE95" s="160"/>
    </row>
    <row r="96" spans="1:187" s="103" customFormat="1" ht="31.5" customHeight="1" thickBot="1">
      <c r="A96" s="189">
        <v>231</v>
      </c>
      <c r="B96" s="189"/>
      <c r="C96" s="189">
        <v>3631</v>
      </c>
      <c r="D96" s="189"/>
      <c r="E96" s="190"/>
      <c r="F96" s="189"/>
      <c r="G96" s="191"/>
      <c r="H96" s="191">
        <f>G93+G94+G95</f>
        <v>190000</v>
      </c>
      <c r="I96" s="191"/>
      <c r="J96" s="210" t="s">
        <v>39</v>
      </c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  <c r="CW96" s="194"/>
      <c r="CX96" s="194"/>
      <c r="CY96" s="194"/>
      <c r="CZ96" s="194"/>
      <c r="DA96" s="194"/>
      <c r="DB96" s="194"/>
      <c r="DC96" s="194"/>
      <c r="DD96" s="194"/>
      <c r="DE96" s="194"/>
      <c r="DF96" s="194"/>
      <c r="DG96" s="194"/>
      <c r="DH96" s="194"/>
      <c r="DI96" s="194"/>
      <c r="DJ96" s="194"/>
      <c r="DK96" s="194"/>
      <c r="DL96" s="194"/>
      <c r="DM96" s="194"/>
      <c r="DN96" s="194"/>
      <c r="DO96" s="194"/>
      <c r="DP96" s="194"/>
      <c r="DQ96" s="194"/>
      <c r="DR96" s="194"/>
      <c r="DS96" s="194"/>
      <c r="DT96" s="194"/>
      <c r="DU96" s="194"/>
      <c r="DV96" s="194"/>
      <c r="DW96" s="194"/>
      <c r="DX96" s="194"/>
      <c r="DY96" s="194"/>
      <c r="DZ96" s="194"/>
      <c r="EA96" s="194"/>
      <c r="EB96" s="194"/>
      <c r="EC96" s="194"/>
      <c r="ED96" s="194"/>
      <c r="EE96" s="194"/>
      <c r="EF96" s="194"/>
      <c r="EG96" s="194"/>
      <c r="EH96" s="194"/>
      <c r="EI96" s="194"/>
      <c r="EJ96" s="194"/>
      <c r="EK96" s="194"/>
      <c r="EL96" s="194"/>
      <c r="EM96" s="194"/>
      <c r="EN96" s="194"/>
      <c r="EO96" s="194"/>
      <c r="EP96" s="194"/>
      <c r="EQ96" s="194"/>
      <c r="ER96" s="194"/>
      <c r="ES96" s="194"/>
      <c r="ET96" s="194"/>
      <c r="EU96" s="194"/>
      <c r="EV96" s="194"/>
      <c r="EW96" s="194"/>
      <c r="EX96" s="194"/>
      <c r="EY96" s="194"/>
      <c r="EZ96" s="194"/>
      <c r="FA96" s="194"/>
      <c r="FB96" s="194"/>
      <c r="FC96" s="194"/>
      <c r="FD96" s="194"/>
      <c r="FE96" s="194"/>
      <c r="FF96" s="194"/>
      <c r="FG96" s="194"/>
      <c r="FH96" s="194"/>
      <c r="FI96" s="194"/>
      <c r="FJ96" s="194"/>
      <c r="FK96" s="194"/>
      <c r="FL96" s="194"/>
      <c r="FM96" s="194"/>
      <c r="FN96" s="194"/>
      <c r="FO96" s="194"/>
      <c r="FP96" s="194"/>
      <c r="FQ96" s="194"/>
      <c r="FR96" s="194"/>
      <c r="FS96" s="194"/>
      <c r="FT96" s="194"/>
      <c r="FU96" s="194"/>
      <c r="FV96" s="194"/>
      <c r="FW96" s="194"/>
      <c r="FX96" s="194"/>
      <c r="FY96" s="194"/>
      <c r="FZ96" s="194"/>
      <c r="GA96" s="194"/>
      <c r="GB96" s="194"/>
      <c r="GC96" s="194"/>
      <c r="GD96" s="194"/>
      <c r="GE96" s="194"/>
    </row>
    <row r="97" spans="1:187" s="417" customFormat="1" ht="31.5" customHeight="1">
      <c r="A97" s="218"/>
      <c r="B97" s="218"/>
      <c r="C97" s="218"/>
      <c r="D97" s="218"/>
      <c r="E97" s="414"/>
      <c r="F97" s="218"/>
      <c r="G97" s="220"/>
      <c r="H97" s="220"/>
      <c r="I97" s="220"/>
      <c r="J97" s="415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BA97" s="416"/>
      <c r="BB97" s="416"/>
      <c r="BC97" s="416"/>
      <c r="BD97" s="416"/>
      <c r="BE97" s="416"/>
      <c r="BF97" s="416"/>
      <c r="BG97" s="416"/>
      <c r="BH97" s="416"/>
      <c r="BI97" s="416"/>
      <c r="BJ97" s="416"/>
      <c r="BK97" s="416"/>
      <c r="BL97" s="416"/>
      <c r="BM97" s="416"/>
      <c r="BN97" s="416"/>
      <c r="BO97" s="416"/>
      <c r="BP97" s="416"/>
      <c r="BQ97" s="416"/>
      <c r="BR97" s="416"/>
      <c r="BS97" s="416"/>
      <c r="BT97" s="416"/>
      <c r="BU97" s="416"/>
      <c r="BV97" s="416"/>
      <c r="BW97" s="416"/>
      <c r="BX97" s="416"/>
      <c r="BY97" s="416"/>
      <c r="BZ97" s="416"/>
      <c r="CA97" s="416"/>
      <c r="CB97" s="416"/>
      <c r="CC97" s="416"/>
      <c r="CD97" s="416"/>
      <c r="CE97" s="416"/>
      <c r="CF97" s="416"/>
      <c r="CG97" s="416"/>
      <c r="CH97" s="416"/>
      <c r="CI97" s="416"/>
      <c r="CJ97" s="416"/>
      <c r="CK97" s="416"/>
      <c r="CL97" s="416"/>
      <c r="CM97" s="416"/>
      <c r="CN97" s="416"/>
      <c r="CO97" s="416"/>
      <c r="CP97" s="416"/>
      <c r="CQ97" s="416"/>
      <c r="CR97" s="416"/>
      <c r="CS97" s="416"/>
      <c r="CT97" s="416"/>
      <c r="CU97" s="416"/>
      <c r="CV97" s="416"/>
      <c r="CW97" s="416"/>
      <c r="CX97" s="416"/>
      <c r="CY97" s="416"/>
      <c r="CZ97" s="416"/>
      <c r="DA97" s="416"/>
      <c r="DB97" s="416"/>
      <c r="DC97" s="416"/>
      <c r="DD97" s="416"/>
      <c r="DE97" s="416"/>
      <c r="DF97" s="416"/>
      <c r="DG97" s="416"/>
      <c r="DH97" s="416"/>
      <c r="DI97" s="416"/>
      <c r="DJ97" s="416"/>
      <c r="DK97" s="416"/>
      <c r="DL97" s="416"/>
      <c r="DM97" s="416"/>
      <c r="DN97" s="416"/>
      <c r="DO97" s="416"/>
      <c r="DP97" s="416"/>
      <c r="DQ97" s="416"/>
      <c r="DR97" s="416"/>
      <c r="DS97" s="416"/>
      <c r="DT97" s="416"/>
      <c r="DU97" s="416"/>
      <c r="DV97" s="416"/>
      <c r="DW97" s="416"/>
      <c r="DX97" s="416"/>
      <c r="DY97" s="416"/>
      <c r="DZ97" s="416"/>
      <c r="EA97" s="416"/>
      <c r="EB97" s="416"/>
      <c r="EC97" s="416"/>
      <c r="ED97" s="416"/>
      <c r="EE97" s="416"/>
      <c r="EF97" s="416"/>
      <c r="EG97" s="416"/>
      <c r="EH97" s="416"/>
      <c r="EI97" s="416"/>
      <c r="EJ97" s="416"/>
      <c r="EK97" s="416"/>
      <c r="EL97" s="416"/>
      <c r="EM97" s="416"/>
      <c r="EN97" s="416"/>
      <c r="EO97" s="416"/>
      <c r="EP97" s="416"/>
      <c r="EQ97" s="416"/>
      <c r="ER97" s="416"/>
      <c r="ES97" s="416"/>
      <c r="ET97" s="416"/>
      <c r="EU97" s="416"/>
      <c r="EV97" s="416"/>
      <c r="EW97" s="416"/>
      <c r="EX97" s="416"/>
      <c r="EY97" s="416"/>
      <c r="EZ97" s="416"/>
      <c r="FA97" s="416"/>
      <c r="FB97" s="416"/>
      <c r="FC97" s="416"/>
      <c r="FD97" s="416"/>
      <c r="FE97" s="416"/>
      <c r="FF97" s="416"/>
      <c r="FG97" s="416"/>
      <c r="FH97" s="416"/>
      <c r="FI97" s="416"/>
      <c r="FJ97" s="416"/>
      <c r="FK97" s="416"/>
      <c r="FL97" s="416"/>
      <c r="FM97" s="416"/>
      <c r="FN97" s="416"/>
      <c r="FO97" s="416"/>
      <c r="FP97" s="416"/>
      <c r="FQ97" s="416"/>
      <c r="FR97" s="416"/>
      <c r="FS97" s="416"/>
      <c r="FT97" s="416"/>
      <c r="FU97" s="416"/>
      <c r="FV97" s="416"/>
      <c r="FW97" s="416"/>
      <c r="FX97" s="416"/>
      <c r="FY97" s="416"/>
      <c r="FZ97" s="416"/>
      <c r="GA97" s="416"/>
      <c r="GB97" s="416"/>
      <c r="GC97" s="416"/>
      <c r="GD97" s="416"/>
      <c r="GE97" s="416"/>
    </row>
    <row r="98" spans="1:187" ht="31.5" customHeight="1">
      <c r="A98" s="25">
        <v>231</v>
      </c>
      <c r="B98" s="25">
        <v>32</v>
      </c>
      <c r="C98" s="25">
        <v>3632</v>
      </c>
      <c r="D98" s="39">
        <v>5139</v>
      </c>
      <c r="E98" s="27"/>
      <c r="F98" s="25"/>
      <c r="G98" s="54">
        <v>20000</v>
      </c>
      <c r="H98" s="55"/>
      <c r="I98" s="56"/>
      <c r="J98" s="28" t="s">
        <v>208</v>
      </c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</row>
    <row r="99" spans="1:187" ht="31.5" customHeight="1">
      <c r="A99" s="25">
        <v>231</v>
      </c>
      <c r="B99" s="25">
        <v>32</v>
      </c>
      <c r="C99" s="25">
        <v>3632</v>
      </c>
      <c r="D99" s="39">
        <v>5171</v>
      </c>
      <c r="E99" s="27"/>
      <c r="F99" s="25"/>
      <c r="G99" s="54">
        <v>30000</v>
      </c>
      <c r="H99" s="55"/>
      <c r="I99" s="56"/>
      <c r="J99" s="28" t="s">
        <v>127</v>
      </c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  <c r="CL99" s="160"/>
      <c r="CM99" s="160"/>
      <c r="CN99" s="160"/>
      <c r="CO99" s="160"/>
      <c r="CP99" s="160"/>
      <c r="CQ99" s="160"/>
      <c r="CR99" s="160"/>
      <c r="CS99" s="160"/>
      <c r="CT99" s="160"/>
      <c r="CU99" s="160"/>
      <c r="CV99" s="160"/>
      <c r="CW99" s="160"/>
      <c r="CX99" s="160"/>
      <c r="CY99" s="160"/>
      <c r="CZ99" s="160"/>
      <c r="DA99" s="160"/>
      <c r="DB99" s="160"/>
      <c r="DC99" s="160"/>
      <c r="DD99" s="160"/>
      <c r="DE99" s="160"/>
      <c r="DF99" s="160"/>
      <c r="DG99" s="160"/>
      <c r="DH99" s="160"/>
      <c r="DI99" s="160"/>
      <c r="DJ99" s="160"/>
      <c r="DK99" s="160"/>
      <c r="DL99" s="160"/>
      <c r="DM99" s="160"/>
      <c r="DN99" s="160"/>
      <c r="DO99" s="160"/>
      <c r="DP99" s="160"/>
      <c r="DQ99" s="160"/>
      <c r="DR99" s="160"/>
      <c r="DS99" s="160"/>
      <c r="DT99" s="160"/>
      <c r="DU99" s="160"/>
      <c r="DV99" s="160"/>
      <c r="DW99" s="160"/>
      <c r="DX99" s="160"/>
      <c r="DY99" s="160"/>
      <c r="DZ99" s="160"/>
      <c r="EA99" s="160"/>
      <c r="EB99" s="160"/>
      <c r="EC99" s="160"/>
      <c r="ED99" s="160"/>
      <c r="EE99" s="160"/>
      <c r="EF99" s="160"/>
      <c r="EG99" s="160"/>
      <c r="EH99" s="160"/>
      <c r="EI99" s="160"/>
      <c r="EJ99" s="160"/>
      <c r="EK99" s="160"/>
      <c r="EL99" s="160"/>
      <c r="EM99" s="160"/>
      <c r="EN99" s="160"/>
      <c r="EO99" s="160"/>
      <c r="EP99" s="160"/>
      <c r="EQ99" s="160"/>
      <c r="ER99" s="160"/>
      <c r="ES99" s="160"/>
      <c r="ET99" s="160"/>
      <c r="EU99" s="160"/>
      <c r="EV99" s="160"/>
      <c r="EW99" s="160"/>
      <c r="EX99" s="160"/>
      <c r="EY99" s="160"/>
      <c r="EZ99" s="160"/>
      <c r="FA99" s="160"/>
      <c r="FB99" s="160"/>
      <c r="FC99" s="160"/>
      <c r="FD99" s="160"/>
      <c r="FE99" s="160"/>
      <c r="FF99" s="160"/>
      <c r="FG99" s="160"/>
      <c r="FH99" s="160"/>
      <c r="FI99" s="160"/>
      <c r="FJ99" s="160"/>
      <c r="FK99" s="160"/>
      <c r="FL99" s="160"/>
      <c r="FM99" s="160"/>
      <c r="FN99" s="160"/>
      <c r="FO99" s="160"/>
      <c r="FP99" s="160"/>
      <c r="FQ99" s="160"/>
      <c r="FR99" s="160"/>
      <c r="FS99" s="160"/>
      <c r="FT99" s="160"/>
      <c r="FU99" s="160"/>
      <c r="FV99" s="160"/>
      <c r="FW99" s="160"/>
      <c r="FX99" s="160"/>
      <c r="FY99" s="160"/>
      <c r="FZ99" s="160"/>
      <c r="GA99" s="160"/>
      <c r="GB99" s="160"/>
      <c r="GC99" s="160"/>
      <c r="GD99" s="160"/>
      <c r="GE99" s="160"/>
    </row>
    <row r="100" spans="1:187" s="103" customFormat="1" ht="31.5" customHeight="1" thickBot="1">
      <c r="A100" s="189">
        <v>231</v>
      </c>
      <c r="B100" s="189"/>
      <c r="C100" s="189">
        <v>3632</v>
      </c>
      <c r="D100" s="189"/>
      <c r="E100" s="190"/>
      <c r="F100" s="189"/>
      <c r="G100" s="191"/>
      <c r="H100" s="191">
        <f>G98+G99</f>
        <v>50000</v>
      </c>
      <c r="I100" s="191"/>
      <c r="J100" s="210" t="s">
        <v>209</v>
      </c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  <c r="EG100" s="194"/>
      <c r="EH100" s="194"/>
      <c r="EI100" s="194"/>
      <c r="EJ100" s="194"/>
      <c r="EK100" s="194"/>
      <c r="EL100" s="194"/>
      <c r="EM100" s="194"/>
      <c r="EN100" s="194"/>
      <c r="EO100" s="194"/>
      <c r="EP100" s="194"/>
      <c r="EQ100" s="194"/>
      <c r="ER100" s="194"/>
      <c r="ES100" s="194"/>
      <c r="ET100" s="194"/>
      <c r="EU100" s="194"/>
      <c r="EV100" s="194"/>
      <c r="EW100" s="194"/>
      <c r="EX100" s="194"/>
      <c r="EY100" s="194"/>
      <c r="EZ100" s="194"/>
      <c r="FA100" s="194"/>
      <c r="FB100" s="194"/>
      <c r="FC100" s="194"/>
      <c r="FD100" s="194"/>
      <c r="FE100" s="194"/>
      <c r="FF100" s="194"/>
      <c r="FG100" s="194"/>
      <c r="FH100" s="194"/>
      <c r="FI100" s="194"/>
      <c r="FJ100" s="194"/>
      <c r="FK100" s="194"/>
      <c r="FL100" s="194"/>
      <c r="FM100" s="194"/>
      <c r="FN100" s="194"/>
      <c r="FO100" s="194"/>
      <c r="FP100" s="194"/>
      <c r="FQ100" s="194"/>
      <c r="FR100" s="194"/>
      <c r="FS100" s="194"/>
      <c r="FT100" s="194"/>
      <c r="FU100" s="194"/>
      <c r="FV100" s="194"/>
      <c r="FW100" s="194"/>
      <c r="FX100" s="194"/>
      <c r="FY100" s="194"/>
      <c r="FZ100" s="194"/>
      <c r="GA100" s="194"/>
      <c r="GB100" s="194"/>
      <c r="GC100" s="194"/>
      <c r="GD100" s="194"/>
      <c r="GE100" s="194"/>
    </row>
    <row r="101" spans="1:187" s="67" customFormat="1" ht="31.5" customHeight="1">
      <c r="A101" s="473"/>
      <c r="B101" s="473"/>
      <c r="C101" s="473"/>
      <c r="D101" s="474"/>
      <c r="E101" s="475"/>
      <c r="F101" s="473"/>
      <c r="G101" s="476"/>
      <c r="H101" s="477"/>
      <c r="I101" s="476"/>
      <c r="J101" s="205" t="s">
        <v>189</v>
      </c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</row>
    <row r="102" spans="1:187" ht="31.5" customHeight="1">
      <c r="A102" s="25">
        <v>231</v>
      </c>
      <c r="B102" s="25">
        <v>32</v>
      </c>
      <c r="C102" s="25">
        <v>3639</v>
      </c>
      <c r="D102" s="39">
        <v>5132</v>
      </c>
      <c r="E102" s="27" t="s">
        <v>91</v>
      </c>
      <c r="F102" s="25"/>
      <c r="G102" s="54">
        <v>25000</v>
      </c>
      <c r="H102" s="55"/>
      <c r="I102" s="56"/>
      <c r="J102" s="28" t="s">
        <v>43</v>
      </c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160"/>
      <c r="DG102" s="160"/>
      <c r="DH102" s="160"/>
      <c r="DI102" s="160"/>
      <c r="DJ102" s="160"/>
      <c r="DK102" s="160"/>
      <c r="DL102" s="160"/>
      <c r="DM102" s="160"/>
      <c r="DN102" s="160"/>
      <c r="DO102" s="160"/>
      <c r="DP102" s="160"/>
      <c r="DQ102" s="160"/>
      <c r="DR102" s="160"/>
      <c r="DS102" s="160"/>
      <c r="DT102" s="160"/>
      <c r="DU102" s="160"/>
      <c r="DV102" s="160"/>
      <c r="DW102" s="160"/>
      <c r="DX102" s="160"/>
      <c r="DY102" s="160"/>
      <c r="DZ102" s="160"/>
      <c r="EA102" s="160"/>
      <c r="EB102" s="160"/>
      <c r="EC102" s="160"/>
      <c r="ED102" s="160"/>
      <c r="EE102" s="160"/>
      <c r="EF102" s="160"/>
      <c r="EG102" s="160"/>
      <c r="EH102" s="160"/>
      <c r="EI102" s="160"/>
      <c r="EJ102" s="160"/>
      <c r="EK102" s="160"/>
      <c r="EL102" s="160"/>
      <c r="EM102" s="160"/>
      <c r="EN102" s="160"/>
      <c r="EO102" s="160"/>
      <c r="EP102" s="160"/>
      <c r="EQ102" s="160"/>
      <c r="ER102" s="160"/>
      <c r="ES102" s="160"/>
      <c r="ET102" s="160"/>
      <c r="EU102" s="160"/>
      <c r="EV102" s="160"/>
      <c r="EW102" s="160"/>
      <c r="EX102" s="160"/>
      <c r="EY102" s="160"/>
      <c r="EZ102" s="160"/>
      <c r="FA102" s="160"/>
      <c r="FB102" s="160"/>
      <c r="FC102" s="160"/>
      <c r="FD102" s="160"/>
      <c r="FE102" s="160"/>
      <c r="FF102" s="160"/>
      <c r="FG102" s="160"/>
      <c r="FH102" s="160"/>
      <c r="FI102" s="160"/>
      <c r="FJ102" s="160"/>
      <c r="FK102" s="160"/>
      <c r="FL102" s="160"/>
      <c r="FM102" s="160"/>
      <c r="FN102" s="160"/>
      <c r="FO102" s="160"/>
      <c r="FP102" s="160"/>
      <c r="FQ102" s="160"/>
      <c r="FR102" s="160"/>
      <c r="FS102" s="160"/>
      <c r="FT102" s="160"/>
      <c r="FU102" s="160"/>
      <c r="FV102" s="160"/>
      <c r="FW102" s="160"/>
      <c r="FX102" s="160"/>
      <c r="FY102" s="160"/>
      <c r="FZ102" s="160"/>
      <c r="GA102" s="160"/>
      <c r="GB102" s="160"/>
      <c r="GC102" s="160"/>
      <c r="GD102" s="160"/>
      <c r="GE102" s="160"/>
    </row>
    <row r="103" spans="1:187" ht="31.5" customHeight="1">
      <c r="A103" s="25">
        <v>231</v>
      </c>
      <c r="B103" s="25">
        <v>32</v>
      </c>
      <c r="C103" s="25">
        <v>3639</v>
      </c>
      <c r="D103" s="39">
        <v>5137</v>
      </c>
      <c r="E103" s="27" t="s">
        <v>91</v>
      </c>
      <c r="F103" s="25"/>
      <c r="G103" s="54">
        <v>250000</v>
      </c>
      <c r="H103" s="55"/>
      <c r="I103" s="56"/>
      <c r="J103" s="28" t="s">
        <v>75</v>
      </c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0"/>
      <c r="CS103" s="160"/>
      <c r="CT103" s="160"/>
      <c r="CU103" s="160"/>
      <c r="CV103" s="160"/>
      <c r="CW103" s="160"/>
      <c r="CX103" s="160"/>
      <c r="CY103" s="160"/>
      <c r="CZ103" s="160"/>
      <c r="DA103" s="160"/>
      <c r="DB103" s="160"/>
      <c r="DC103" s="160"/>
      <c r="DD103" s="160"/>
      <c r="DE103" s="160"/>
      <c r="DF103" s="160"/>
      <c r="DG103" s="160"/>
      <c r="DH103" s="160"/>
      <c r="DI103" s="160"/>
      <c r="DJ103" s="160"/>
      <c r="DK103" s="160"/>
      <c r="DL103" s="160"/>
      <c r="DM103" s="160"/>
      <c r="DN103" s="160"/>
      <c r="DO103" s="160"/>
      <c r="DP103" s="160"/>
      <c r="DQ103" s="160"/>
      <c r="DR103" s="160"/>
      <c r="DS103" s="160"/>
      <c r="DT103" s="160"/>
      <c r="DU103" s="160"/>
      <c r="DV103" s="160"/>
      <c r="DW103" s="160"/>
      <c r="DX103" s="160"/>
      <c r="DY103" s="160"/>
      <c r="DZ103" s="160"/>
      <c r="EA103" s="160"/>
      <c r="EB103" s="160"/>
      <c r="EC103" s="160"/>
      <c r="ED103" s="160"/>
      <c r="EE103" s="160"/>
      <c r="EF103" s="160"/>
      <c r="EG103" s="160"/>
      <c r="EH103" s="160"/>
      <c r="EI103" s="160"/>
      <c r="EJ103" s="160"/>
      <c r="EK103" s="160"/>
      <c r="EL103" s="160"/>
      <c r="EM103" s="160"/>
      <c r="EN103" s="160"/>
      <c r="EO103" s="160"/>
      <c r="EP103" s="160"/>
      <c r="EQ103" s="160"/>
      <c r="ER103" s="160"/>
      <c r="ES103" s="160"/>
      <c r="ET103" s="160"/>
      <c r="EU103" s="160"/>
      <c r="EV103" s="160"/>
      <c r="EW103" s="160"/>
      <c r="EX103" s="160"/>
      <c r="EY103" s="160"/>
      <c r="EZ103" s="160"/>
      <c r="FA103" s="160"/>
      <c r="FB103" s="160"/>
      <c r="FC103" s="160"/>
      <c r="FD103" s="160"/>
      <c r="FE103" s="160"/>
      <c r="FF103" s="160"/>
      <c r="FG103" s="160"/>
      <c r="FH103" s="160"/>
      <c r="FI103" s="160"/>
      <c r="FJ103" s="160"/>
      <c r="FK103" s="160"/>
      <c r="FL103" s="160"/>
      <c r="FM103" s="160"/>
      <c r="FN103" s="160"/>
      <c r="FO103" s="160"/>
      <c r="FP103" s="160"/>
      <c r="FQ103" s="160"/>
      <c r="FR103" s="160"/>
      <c r="FS103" s="160"/>
      <c r="FT103" s="160"/>
      <c r="FU103" s="160"/>
      <c r="FV103" s="160"/>
      <c r="FW103" s="160"/>
      <c r="FX103" s="160"/>
      <c r="FY103" s="160"/>
      <c r="FZ103" s="160"/>
      <c r="GA103" s="160"/>
      <c r="GB103" s="160"/>
      <c r="GC103" s="160"/>
      <c r="GD103" s="160"/>
      <c r="GE103" s="160"/>
    </row>
    <row r="104" spans="1:187" ht="31.5" customHeight="1">
      <c r="A104" s="25">
        <v>231</v>
      </c>
      <c r="B104" s="25">
        <v>32</v>
      </c>
      <c r="C104" s="25">
        <v>3639</v>
      </c>
      <c r="D104" s="39">
        <v>5139</v>
      </c>
      <c r="E104" s="27" t="s">
        <v>91</v>
      </c>
      <c r="F104" s="25"/>
      <c r="G104" s="54">
        <v>400000</v>
      </c>
      <c r="H104" s="55"/>
      <c r="I104" s="56"/>
      <c r="J104" s="28" t="s">
        <v>276</v>
      </c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160"/>
      <c r="DG104" s="160"/>
      <c r="DH104" s="160"/>
      <c r="DI104" s="160"/>
      <c r="DJ104" s="160"/>
      <c r="DK104" s="160"/>
      <c r="DL104" s="160"/>
      <c r="DM104" s="160"/>
      <c r="DN104" s="160"/>
      <c r="DO104" s="160"/>
      <c r="DP104" s="160"/>
      <c r="DQ104" s="160"/>
      <c r="DR104" s="160"/>
      <c r="DS104" s="160"/>
      <c r="DT104" s="160"/>
      <c r="DU104" s="160"/>
      <c r="DV104" s="160"/>
      <c r="DW104" s="160"/>
      <c r="DX104" s="160"/>
      <c r="DY104" s="160"/>
      <c r="DZ104" s="160"/>
      <c r="EA104" s="160"/>
      <c r="EB104" s="160"/>
      <c r="EC104" s="160"/>
      <c r="ED104" s="160"/>
      <c r="EE104" s="160"/>
      <c r="EF104" s="160"/>
      <c r="EG104" s="160"/>
      <c r="EH104" s="160"/>
      <c r="EI104" s="160"/>
      <c r="EJ104" s="160"/>
      <c r="EK104" s="160"/>
      <c r="EL104" s="160"/>
      <c r="EM104" s="160"/>
      <c r="EN104" s="160"/>
      <c r="EO104" s="160"/>
      <c r="EP104" s="160"/>
      <c r="EQ104" s="160"/>
      <c r="ER104" s="160"/>
      <c r="ES104" s="160"/>
      <c r="ET104" s="160"/>
      <c r="EU104" s="160"/>
      <c r="EV104" s="160"/>
      <c r="EW104" s="160"/>
      <c r="EX104" s="160"/>
      <c r="EY104" s="160"/>
      <c r="EZ104" s="160"/>
      <c r="FA104" s="160"/>
      <c r="FB104" s="160"/>
      <c r="FC104" s="160"/>
      <c r="FD104" s="160"/>
      <c r="FE104" s="160"/>
      <c r="FF104" s="160"/>
      <c r="FG104" s="160"/>
      <c r="FH104" s="160"/>
      <c r="FI104" s="160"/>
      <c r="FJ104" s="160"/>
      <c r="FK104" s="160"/>
      <c r="FL104" s="160"/>
      <c r="FM104" s="160"/>
      <c r="FN104" s="160"/>
      <c r="FO104" s="160"/>
      <c r="FP104" s="160"/>
      <c r="FQ104" s="160"/>
      <c r="FR104" s="160"/>
      <c r="FS104" s="160"/>
      <c r="FT104" s="160"/>
      <c r="FU104" s="160"/>
      <c r="FV104" s="160"/>
      <c r="FW104" s="160"/>
      <c r="FX104" s="160"/>
      <c r="FY104" s="160"/>
      <c r="FZ104" s="160"/>
      <c r="GA104" s="160"/>
      <c r="GB104" s="160"/>
      <c r="GC104" s="160"/>
      <c r="GD104" s="160"/>
      <c r="GE104" s="160"/>
    </row>
    <row r="105" spans="1:187" ht="31.5" customHeight="1">
      <c r="A105" s="25">
        <v>231</v>
      </c>
      <c r="B105" s="25">
        <v>32</v>
      </c>
      <c r="C105" s="25">
        <v>3639</v>
      </c>
      <c r="D105" s="39">
        <v>5151</v>
      </c>
      <c r="E105" s="27" t="s">
        <v>91</v>
      </c>
      <c r="F105" s="25"/>
      <c r="G105" s="54">
        <v>50000</v>
      </c>
      <c r="H105" s="55"/>
      <c r="I105" s="56"/>
      <c r="J105" s="28" t="s">
        <v>14</v>
      </c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0"/>
      <c r="DA105" s="160"/>
      <c r="DB105" s="160"/>
      <c r="DC105" s="160"/>
      <c r="DD105" s="160"/>
      <c r="DE105" s="160"/>
      <c r="DF105" s="160"/>
      <c r="DG105" s="160"/>
      <c r="DH105" s="160"/>
      <c r="DI105" s="160"/>
      <c r="DJ105" s="160"/>
      <c r="DK105" s="160"/>
      <c r="DL105" s="160"/>
      <c r="DM105" s="160"/>
      <c r="DN105" s="160"/>
      <c r="DO105" s="160"/>
      <c r="DP105" s="160"/>
      <c r="DQ105" s="160"/>
      <c r="DR105" s="160"/>
      <c r="DS105" s="160"/>
      <c r="DT105" s="160"/>
      <c r="DU105" s="160"/>
      <c r="DV105" s="160"/>
      <c r="DW105" s="160"/>
      <c r="DX105" s="160"/>
      <c r="DY105" s="160"/>
      <c r="DZ105" s="160"/>
      <c r="EA105" s="160"/>
      <c r="EB105" s="160"/>
      <c r="EC105" s="160"/>
      <c r="ED105" s="160"/>
      <c r="EE105" s="160"/>
      <c r="EF105" s="160"/>
      <c r="EG105" s="160"/>
      <c r="EH105" s="160"/>
      <c r="EI105" s="160"/>
      <c r="EJ105" s="160"/>
      <c r="EK105" s="160"/>
      <c r="EL105" s="160"/>
      <c r="EM105" s="160"/>
      <c r="EN105" s="160"/>
      <c r="EO105" s="160"/>
      <c r="EP105" s="160"/>
      <c r="EQ105" s="160"/>
      <c r="ER105" s="160"/>
      <c r="ES105" s="160"/>
      <c r="ET105" s="160"/>
      <c r="EU105" s="160"/>
      <c r="EV105" s="160"/>
      <c r="EW105" s="160"/>
      <c r="EX105" s="160"/>
      <c r="EY105" s="160"/>
      <c r="EZ105" s="160"/>
      <c r="FA105" s="160"/>
      <c r="FB105" s="160"/>
      <c r="FC105" s="160"/>
      <c r="FD105" s="160"/>
      <c r="FE105" s="160"/>
      <c r="FF105" s="160"/>
      <c r="FG105" s="160"/>
      <c r="FH105" s="160"/>
      <c r="FI105" s="160"/>
      <c r="FJ105" s="160"/>
      <c r="FK105" s="160"/>
      <c r="FL105" s="160"/>
      <c r="FM105" s="160"/>
      <c r="FN105" s="160"/>
      <c r="FO105" s="160"/>
      <c r="FP105" s="160"/>
      <c r="FQ105" s="160"/>
      <c r="FR105" s="160"/>
      <c r="FS105" s="160"/>
      <c r="FT105" s="160"/>
      <c r="FU105" s="160"/>
      <c r="FV105" s="160"/>
      <c r="FW105" s="160"/>
      <c r="FX105" s="160"/>
      <c r="FY105" s="160"/>
      <c r="FZ105" s="160"/>
      <c r="GA105" s="160"/>
      <c r="GB105" s="160"/>
      <c r="GC105" s="160"/>
      <c r="GD105" s="160"/>
      <c r="GE105" s="160"/>
    </row>
    <row r="106" spans="1:187" ht="31.5" customHeight="1">
      <c r="A106" s="25">
        <v>231</v>
      </c>
      <c r="B106" s="25">
        <v>32</v>
      </c>
      <c r="C106" s="25">
        <v>3639</v>
      </c>
      <c r="D106" s="39">
        <v>5154</v>
      </c>
      <c r="E106" s="27" t="s">
        <v>91</v>
      </c>
      <c r="F106" s="25"/>
      <c r="G106" s="54">
        <v>500000</v>
      </c>
      <c r="H106" s="55"/>
      <c r="I106" s="56"/>
      <c r="J106" s="28" t="s">
        <v>190</v>
      </c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60"/>
      <c r="DG106" s="160"/>
      <c r="DH106" s="160"/>
      <c r="DI106" s="160"/>
      <c r="DJ106" s="160"/>
      <c r="DK106" s="160"/>
      <c r="DL106" s="160"/>
      <c r="DM106" s="160"/>
      <c r="DN106" s="160"/>
      <c r="DO106" s="160"/>
      <c r="DP106" s="160"/>
      <c r="DQ106" s="160"/>
      <c r="DR106" s="160"/>
      <c r="DS106" s="160"/>
      <c r="DT106" s="160"/>
      <c r="DU106" s="160"/>
      <c r="DV106" s="160"/>
      <c r="DW106" s="160"/>
      <c r="DX106" s="160"/>
      <c r="DY106" s="160"/>
      <c r="DZ106" s="160"/>
      <c r="EA106" s="160"/>
      <c r="EB106" s="160"/>
      <c r="EC106" s="160"/>
      <c r="ED106" s="160"/>
      <c r="EE106" s="160"/>
      <c r="EF106" s="160"/>
      <c r="EG106" s="160"/>
      <c r="EH106" s="160"/>
      <c r="EI106" s="160"/>
      <c r="EJ106" s="160"/>
      <c r="EK106" s="160"/>
      <c r="EL106" s="160"/>
      <c r="EM106" s="160"/>
      <c r="EN106" s="160"/>
      <c r="EO106" s="160"/>
      <c r="EP106" s="160"/>
      <c r="EQ106" s="160"/>
      <c r="ER106" s="160"/>
      <c r="ES106" s="160"/>
      <c r="ET106" s="160"/>
      <c r="EU106" s="160"/>
      <c r="EV106" s="160"/>
      <c r="EW106" s="160"/>
      <c r="EX106" s="160"/>
      <c r="EY106" s="160"/>
      <c r="EZ106" s="160"/>
      <c r="FA106" s="160"/>
      <c r="FB106" s="160"/>
      <c r="FC106" s="160"/>
      <c r="FD106" s="160"/>
      <c r="FE106" s="160"/>
      <c r="FF106" s="160"/>
      <c r="FG106" s="160"/>
      <c r="FH106" s="160"/>
      <c r="FI106" s="160"/>
      <c r="FJ106" s="160"/>
      <c r="FK106" s="160"/>
      <c r="FL106" s="160"/>
      <c r="FM106" s="160"/>
      <c r="FN106" s="160"/>
      <c r="FO106" s="160"/>
      <c r="FP106" s="160"/>
      <c r="FQ106" s="160"/>
      <c r="FR106" s="160"/>
      <c r="FS106" s="160"/>
      <c r="FT106" s="160"/>
      <c r="FU106" s="160"/>
      <c r="FV106" s="160"/>
      <c r="FW106" s="160"/>
      <c r="FX106" s="160"/>
      <c r="FY106" s="160"/>
      <c r="FZ106" s="160"/>
      <c r="GA106" s="160"/>
      <c r="GB106" s="160"/>
      <c r="GC106" s="160"/>
      <c r="GD106" s="160"/>
      <c r="GE106" s="160"/>
    </row>
    <row r="107" spans="1:187" ht="31.5" customHeight="1">
      <c r="A107" s="25">
        <v>231</v>
      </c>
      <c r="B107" s="25">
        <v>32</v>
      </c>
      <c r="C107" s="25">
        <v>3639</v>
      </c>
      <c r="D107" s="39">
        <v>5167</v>
      </c>
      <c r="E107" s="27" t="s">
        <v>91</v>
      </c>
      <c r="F107" s="25"/>
      <c r="G107" s="54">
        <v>20000</v>
      </c>
      <c r="H107" s="55"/>
      <c r="I107" s="56"/>
      <c r="J107" s="28" t="s">
        <v>44</v>
      </c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0"/>
      <c r="CS107" s="160"/>
      <c r="CT107" s="160"/>
      <c r="CU107" s="160"/>
      <c r="CV107" s="160"/>
      <c r="CW107" s="160"/>
      <c r="CX107" s="160"/>
      <c r="CY107" s="160"/>
      <c r="CZ107" s="160"/>
      <c r="DA107" s="160"/>
      <c r="DB107" s="160"/>
      <c r="DC107" s="160"/>
      <c r="DD107" s="160"/>
      <c r="DE107" s="160"/>
      <c r="DF107" s="160"/>
      <c r="DG107" s="160"/>
      <c r="DH107" s="160"/>
      <c r="DI107" s="160"/>
      <c r="DJ107" s="160"/>
      <c r="DK107" s="160"/>
      <c r="DL107" s="160"/>
      <c r="DM107" s="160"/>
      <c r="DN107" s="160"/>
      <c r="DO107" s="160"/>
      <c r="DP107" s="160"/>
      <c r="DQ107" s="160"/>
      <c r="DR107" s="160"/>
      <c r="DS107" s="160"/>
      <c r="DT107" s="160"/>
      <c r="DU107" s="160"/>
      <c r="DV107" s="160"/>
      <c r="DW107" s="160"/>
      <c r="DX107" s="160"/>
      <c r="DY107" s="160"/>
      <c r="DZ107" s="160"/>
      <c r="EA107" s="160"/>
      <c r="EB107" s="160"/>
      <c r="EC107" s="160"/>
      <c r="ED107" s="160"/>
      <c r="EE107" s="160"/>
      <c r="EF107" s="160"/>
      <c r="EG107" s="160"/>
      <c r="EH107" s="160"/>
      <c r="EI107" s="160"/>
      <c r="EJ107" s="160"/>
      <c r="EK107" s="160"/>
      <c r="EL107" s="160"/>
      <c r="EM107" s="160"/>
      <c r="EN107" s="160"/>
      <c r="EO107" s="160"/>
      <c r="EP107" s="160"/>
      <c r="EQ107" s="160"/>
      <c r="ER107" s="160"/>
      <c r="ES107" s="160"/>
      <c r="ET107" s="160"/>
      <c r="EU107" s="160"/>
      <c r="EV107" s="160"/>
      <c r="EW107" s="160"/>
      <c r="EX107" s="160"/>
      <c r="EY107" s="160"/>
      <c r="EZ107" s="160"/>
      <c r="FA107" s="160"/>
      <c r="FB107" s="160"/>
      <c r="FC107" s="160"/>
      <c r="FD107" s="160"/>
      <c r="FE107" s="160"/>
      <c r="FF107" s="160"/>
      <c r="FG107" s="160"/>
      <c r="FH107" s="160"/>
      <c r="FI107" s="160"/>
      <c r="FJ107" s="160"/>
      <c r="FK107" s="160"/>
      <c r="FL107" s="160"/>
      <c r="FM107" s="160"/>
      <c r="FN107" s="160"/>
      <c r="FO107" s="160"/>
      <c r="FP107" s="160"/>
      <c r="FQ107" s="160"/>
      <c r="FR107" s="160"/>
      <c r="FS107" s="160"/>
      <c r="FT107" s="160"/>
      <c r="FU107" s="160"/>
      <c r="FV107" s="160"/>
      <c r="FW107" s="160"/>
      <c r="FX107" s="160"/>
      <c r="FY107" s="160"/>
      <c r="FZ107" s="160"/>
      <c r="GA107" s="160"/>
      <c r="GB107" s="160"/>
      <c r="GC107" s="160"/>
      <c r="GD107" s="160"/>
      <c r="GE107" s="160"/>
    </row>
    <row r="108" spans="1:187" ht="31.5" customHeight="1">
      <c r="A108" s="25">
        <v>231</v>
      </c>
      <c r="B108" s="25">
        <v>32</v>
      </c>
      <c r="C108" s="25">
        <v>3639</v>
      </c>
      <c r="D108" s="39">
        <v>5169</v>
      </c>
      <c r="E108" s="27" t="s">
        <v>91</v>
      </c>
      <c r="F108" s="25"/>
      <c r="G108" s="54">
        <v>400000</v>
      </c>
      <c r="H108" s="55"/>
      <c r="I108" s="56"/>
      <c r="J108" s="28" t="s">
        <v>36</v>
      </c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0"/>
      <c r="CS108" s="160"/>
      <c r="CT108" s="160"/>
      <c r="CU108" s="160"/>
      <c r="CV108" s="160"/>
      <c r="CW108" s="160"/>
      <c r="CX108" s="160"/>
      <c r="CY108" s="160"/>
      <c r="CZ108" s="160"/>
      <c r="DA108" s="160"/>
      <c r="DB108" s="160"/>
      <c r="DC108" s="160"/>
      <c r="DD108" s="160"/>
      <c r="DE108" s="160"/>
      <c r="DF108" s="160"/>
      <c r="DG108" s="160"/>
      <c r="DH108" s="160"/>
      <c r="DI108" s="160"/>
      <c r="DJ108" s="160"/>
      <c r="DK108" s="160"/>
      <c r="DL108" s="160"/>
      <c r="DM108" s="160"/>
      <c r="DN108" s="160"/>
      <c r="DO108" s="160"/>
      <c r="DP108" s="160"/>
      <c r="DQ108" s="160"/>
      <c r="DR108" s="160"/>
      <c r="DS108" s="160"/>
      <c r="DT108" s="160"/>
      <c r="DU108" s="160"/>
      <c r="DV108" s="160"/>
      <c r="DW108" s="160"/>
      <c r="DX108" s="160"/>
      <c r="DY108" s="160"/>
      <c r="DZ108" s="160"/>
      <c r="EA108" s="160"/>
      <c r="EB108" s="160"/>
      <c r="EC108" s="160"/>
      <c r="ED108" s="160"/>
      <c r="EE108" s="160"/>
      <c r="EF108" s="160"/>
      <c r="EG108" s="160"/>
      <c r="EH108" s="160"/>
      <c r="EI108" s="160"/>
      <c r="EJ108" s="160"/>
      <c r="EK108" s="160"/>
      <c r="EL108" s="160"/>
      <c r="EM108" s="160"/>
      <c r="EN108" s="160"/>
      <c r="EO108" s="160"/>
      <c r="EP108" s="160"/>
      <c r="EQ108" s="160"/>
      <c r="ER108" s="160"/>
      <c r="ES108" s="160"/>
      <c r="ET108" s="160"/>
      <c r="EU108" s="160"/>
      <c r="EV108" s="160"/>
      <c r="EW108" s="160"/>
      <c r="EX108" s="160"/>
      <c r="EY108" s="160"/>
      <c r="EZ108" s="160"/>
      <c r="FA108" s="160"/>
      <c r="FB108" s="160"/>
      <c r="FC108" s="160"/>
      <c r="FD108" s="160"/>
      <c r="FE108" s="160"/>
      <c r="FF108" s="160"/>
      <c r="FG108" s="160"/>
      <c r="FH108" s="160"/>
      <c r="FI108" s="160"/>
      <c r="FJ108" s="160"/>
      <c r="FK108" s="160"/>
      <c r="FL108" s="160"/>
      <c r="FM108" s="160"/>
      <c r="FN108" s="160"/>
      <c r="FO108" s="160"/>
      <c r="FP108" s="160"/>
      <c r="FQ108" s="160"/>
      <c r="FR108" s="160"/>
      <c r="FS108" s="160"/>
      <c r="FT108" s="160"/>
      <c r="FU108" s="160"/>
      <c r="FV108" s="160"/>
      <c r="FW108" s="160"/>
      <c r="FX108" s="160"/>
      <c r="FY108" s="160"/>
      <c r="FZ108" s="160"/>
      <c r="GA108" s="160"/>
      <c r="GB108" s="160"/>
      <c r="GC108" s="160"/>
      <c r="GD108" s="160"/>
      <c r="GE108" s="160"/>
    </row>
    <row r="109" spans="1:187" ht="31.5" customHeight="1">
      <c r="A109" s="25">
        <v>231</v>
      </c>
      <c r="B109" s="25">
        <v>32</v>
      </c>
      <c r="C109" s="25">
        <v>3639</v>
      </c>
      <c r="D109" s="39">
        <v>5171</v>
      </c>
      <c r="E109" s="27" t="s">
        <v>91</v>
      </c>
      <c r="F109" s="25"/>
      <c r="G109" s="54">
        <v>100000</v>
      </c>
      <c r="H109" s="55"/>
      <c r="I109" s="56"/>
      <c r="J109" s="28" t="s">
        <v>235</v>
      </c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160"/>
      <c r="DO109" s="160"/>
      <c r="DP109" s="160"/>
      <c r="DQ109" s="160"/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  <c r="EB109" s="160"/>
      <c r="EC109" s="160"/>
      <c r="ED109" s="160"/>
      <c r="EE109" s="160"/>
      <c r="EF109" s="160"/>
      <c r="EG109" s="160"/>
      <c r="EH109" s="160"/>
      <c r="EI109" s="160"/>
      <c r="EJ109" s="160"/>
      <c r="EK109" s="160"/>
      <c r="EL109" s="160"/>
      <c r="EM109" s="160"/>
      <c r="EN109" s="160"/>
      <c r="EO109" s="160"/>
      <c r="EP109" s="160"/>
      <c r="EQ109" s="160"/>
      <c r="ER109" s="160"/>
      <c r="ES109" s="160"/>
      <c r="ET109" s="160"/>
      <c r="EU109" s="160"/>
      <c r="EV109" s="160"/>
      <c r="EW109" s="160"/>
      <c r="EX109" s="160"/>
      <c r="EY109" s="160"/>
      <c r="EZ109" s="160"/>
      <c r="FA109" s="160"/>
      <c r="FB109" s="160"/>
      <c r="FC109" s="160"/>
      <c r="FD109" s="160"/>
      <c r="FE109" s="160"/>
      <c r="FF109" s="160"/>
      <c r="FG109" s="160"/>
      <c r="FH109" s="160"/>
      <c r="FI109" s="160"/>
      <c r="FJ109" s="160"/>
      <c r="FK109" s="160"/>
      <c r="FL109" s="160"/>
      <c r="FM109" s="160"/>
      <c r="FN109" s="160"/>
      <c r="FO109" s="160"/>
      <c r="FP109" s="160"/>
      <c r="FQ109" s="160"/>
      <c r="FR109" s="160"/>
      <c r="FS109" s="160"/>
      <c r="FT109" s="160"/>
      <c r="FU109" s="160"/>
      <c r="FV109" s="160"/>
      <c r="FW109" s="160"/>
      <c r="FX109" s="160"/>
      <c r="FY109" s="160"/>
      <c r="FZ109" s="160"/>
      <c r="GA109" s="160"/>
      <c r="GB109" s="160"/>
      <c r="GC109" s="160"/>
      <c r="GD109" s="160"/>
      <c r="GE109" s="160"/>
    </row>
    <row r="110" spans="1:187" ht="31.5" customHeight="1">
      <c r="A110" s="25">
        <v>231</v>
      </c>
      <c r="B110" s="25"/>
      <c r="C110" s="25">
        <v>3639</v>
      </c>
      <c r="D110" s="39"/>
      <c r="E110" s="33" t="s">
        <v>91</v>
      </c>
      <c r="F110" s="34"/>
      <c r="G110" s="57"/>
      <c r="H110" s="58"/>
      <c r="I110" s="57">
        <f>G102+G103+G104+G105+G106+G107+G108+G109</f>
        <v>1745000</v>
      </c>
      <c r="J110" s="36" t="s">
        <v>46</v>
      </c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160"/>
      <c r="DO110" s="160"/>
      <c r="DP110" s="160"/>
      <c r="DQ110" s="160"/>
      <c r="DR110" s="160"/>
      <c r="DS110" s="160"/>
      <c r="DT110" s="160"/>
      <c r="DU110" s="160"/>
      <c r="DV110" s="160"/>
      <c r="DW110" s="160"/>
      <c r="DX110" s="160"/>
      <c r="DY110" s="160"/>
      <c r="DZ110" s="160"/>
      <c r="EA110" s="160"/>
      <c r="EB110" s="160"/>
      <c r="EC110" s="160"/>
      <c r="ED110" s="160"/>
      <c r="EE110" s="160"/>
      <c r="EF110" s="160"/>
      <c r="EG110" s="160"/>
      <c r="EH110" s="160"/>
      <c r="EI110" s="160"/>
      <c r="EJ110" s="160"/>
      <c r="EK110" s="160"/>
      <c r="EL110" s="160"/>
      <c r="EM110" s="160"/>
      <c r="EN110" s="160"/>
      <c r="EO110" s="160"/>
      <c r="EP110" s="160"/>
      <c r="EQ110" s="160"/>
      <c r="ER110" s="160"/>
      <c r="ES110" s="160"/>
      <c r="ET110" s="160"/>
      <c r="EU110" s="160"/>
      <c r="EV110" s="160"/>
      <c r="EW110" s="160"/>
      <c r="EX110" s="160"/>
      <c r="EY110" s="160"/>
      <c r="EZ110" s="160"/>
      <c r="FA110" s="160"/>
      <c r="FB110" s="160"/>
      <c r="FC110" s="160"/>
      <c r="FD110" s="160"/>
      <c r="FE110" s="160"/>
      <c r="FF110" s="160"/>
      <c r="FG110" s="160"/>
      <c r="FH110" s="160"/>
      <c r="FI110" s="160"/>
      <c r="FJ110" s="160"/>
      <c r="FK110" s="160"/>
      <c r="FL110" s="160"/>
      <c r="FM110" s="160"/>
      <c r="FN110" s="160"/>
      <c r="FO110" s="160"/>
      <c r="FP110" s="160"/>
      <c r="FQ110" s="160"/>
      <c r="FR110" s="160"/>
      <c r="FS110" s="160"/>
      <c r="FT110" s="160"/>
      <c r="FU110" s="160"/>
      <c r="FV110" s="160"/>
      <c r="FW110" s="160"/>
      <c r="FX110" s="160"/>
      <c r="FY110" s="160"/>
      <c r="FZ110" s="160"/>
      <c r="GA110" s="160"/>
      <c r="GB110" s="160"/>
      <c r="GC110" s="160"/>
      <c r="GD110" s="160"/>
      <c r="GE110" s="160"/>
    </row>
    <row r="111" spans="1:187" ht="31.5" customHeight="1">
      <c r="A111" s="25">
        <v>231</v>
      </c>
      <c r="B111" s="25">
        <v>32</v>
      </c>
      <c r="C111" s="25">
        <v>3639</v>
      </c>
      <c r="D111" s="39">
        <v>5139</v>
      </c>
      <c r="E111" s="27" t="s">
        <v>110</v>
      </c>
      <c r="F111" s="25"/>
      <c r="G111" s="54">
        <v>100000</v>
      </c>
      <c r="H111" s="55"/>
      <c r="I111" s="56"/>
      <c r="J111" s="214" t="s">
        <v>191</v>
      </c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0"/>
      <c r="DB111" s="160"/>
      <c r="DC111" s="160"/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160"/>
      <c r="DO111" s="160"/>
      <c r="DP111" s="160"/>
      <c r="DQ111" s="160"/>
      <c r="DR111" s="160"/>
      <c r="DS111" s="160"/>
      <c r="DT111" s="160"/>
      <c r="DU111" s="160"/>
      <c r="DV111" s="160"/>
      <c r="DW111" s="160"/>
      <c r="DX111" s="160"/>
      <c r="DY111" s="160"/>
      <c r="DZ111" s="160"/>
      <c r="EA111" s="160"/>
      <c r="EB111" s="160"/>
      <c r="EC111" s="160"/>
      <c r="ED111" s="160"/>
      <c r="EE111" s="160"/>
      <c r="EF111" s="160"/>
      <c r="EG111" s="160"/>
      <c r="EH111" s="160"/>
      <c r="EI111" s="160"/>
      <c r="EJ111" s="160"/>
      <c r="EK111" s="160"/>
      <c r="EL111" s="160"/>
      <c r="EM111" s="160"/>
      <c r="EN111" s="160"/>
      <c r="EO111" s="160"/>
      <c r="EP111" s="160"/>
      <c r="EQ111" s="160"/>
      <c r="ER111" s="160"/>
      <c r="ES111" s="160"/>
      <c r="ET111" s="160"/>
      <c r="EU111" s="160"/>
      <c r="EV111" s="160"/>
      <c r="EW111" s="160"/>
      <c r="EX111" s="160"/>
      <c r="EY111" s="160"/>
      <c r="EZ111" s="160"/>
      <c r="FA111" s="160"/>
      <c r="FB111" s="160"/>
      <c r="FC111" s="160"/>
      <c r="FD111" s="160"/>
      <c r="FE111" s="160"/>
      <c r="FF111" s="160"/>
      <c r="FG111" s="160"/>
      <c r="FH111" s="160"/>
      <c r="FI111" s="160"/>
      <c r="FJ111" s="160"/>
      <c r="FK111" s="160"/>
      <c r="FL111" s="160"/>
      <c r="FM111" s="160"/>
      <c r="FN111" s="160"/>
      <c r="FO111" s="160"/>
      <c r="FP111" s="160"/>
      <c r="FQ111" s="160"/>
      <c r="FR111" s="160"/>
      <c r="FS111" s="160"/>
      <c r="FT111" s="160"/>
      <c r="FU111" s="160"/>
      <c r="FV111" s="160"/>
      <c r="FW111" s="160"/>
      <c r="FX111" s="160"/>
      <c r="FY111" s="160"/>
      <c r="FZ111" s="160"/>
      <c r="GA111" s="160"/>
      <c r="GB111" s="160"/>
      <c r="GC111" s="160"/>
      <c r="GD111" s="160"/>
      <c r="GE111" s="160"/>
    </row>
    <row r="112" spans="1:187" ht="31.5" customHeight="1">
      <c r="A112" s="25">
        <v>231</v>
      </c>
      <c r="B112" s="25">
        <v>32</v>
      </c>
      <c r="C112" s="25">
        <v>3639</v>
      </c>
      <c r="D112" s="39">
        <v>5156</v>
      </c>
      <c r="E112" s="27" t="s">
        <v>110</v>
      </c>
      <c r="F112" s="25"/>
      <c r="G112" s="54">
        <v>265000</v>
      </c>
      <c r="H112" s="55"/>
      <c r="I112" s="56"/>
      <c r="J112" s="28" t="s">
        <v>111</v>
      </c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0"/>
      <c r="DA112" s="160"/>
      <c r="DB112" s="160"/>
      <c r="DC112" s="160"/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160"/>
      <c r="DO112" s="160"/>
      <c r="DP112" s="160"/>
      <c r="DQ112" s="160"/>
      <c r="DR112" s="160"/>
      <c r="DS112" s="160"/>
      <c r="DT112" s="160"/>
      <c r="DU112" s="160"/>
      <c r="DV112" s="160"/>
      <c r="DW112" s="160"/>
      <c r="DX112" s="160"/>
      <c r="DY112" s="160"/>
      <c r="DZ112" s="160"/>
      <c r="EA112" s="160"/>
      <c r="EB112" s="160"/>
      <c r="EC112" s="160"/>
      <c r="ED112" s="160"/>
      <c r="EE112" s="160"/>
      <c r="EF112" s="160"/>
      <c r="EG112" s="160"/>
      <c r="EH112" s="160"/>
      <c r="EI112" s="160"/>
      <c r="EJ112" s="160"/>
      <c r="EK112" s="160"/>
      <c r="EL112" s="160"/>
      <c r="EM112" s="160"/>
      <c r="EN112" s="160"/>
      <c r="EO112" s="160"/>
      <c r="EP112" s="160"/>
      <c r="EQ112" s="160"/>
      <c r="ER112" s="160"/>
      <c r="ES112" s="160"/>
      <c r="ET112" s="160"/>
      <c r="EU112" s="160"/>
      <c r="EV112" s="160"/>
      <c r="EW112" s="160"/>
      <c r="EX112" s="160"/>
      <c r="EY112" s="160"/>
      <c r="EZ112" s="160"/>
      <c r="FA112" s="160"/>
      <c r="FB112" s="160"/>
      <c r="FC112" s="160"/>
      <c r="FD112" s="160"/>
      <c r="FE112" s="160"/>
      <c r="FF112" s="160"/>
      <c r="FG112" s="160"/>
      <c r="FH112" s="160"/>
      <c r="FI112" s="160"/>
      <c r="FJ112" s="160"/>
      <c r="FK112" s="160"/>
      <c r="FL112" s="160"/>
      <c r="FM112" s="160"/>
      <c r="FN112" s="160"/>
      <c r="FO112" s="160"/>
      <c r="FP112" s="160"/>
      <c r="FQ112" s="160"/>
      <c r="FR112" s="160"/>
      <c r="FS112" s="160"/>
      <c r="FT112" s="160"/>
      <c r="FU112" s="160"/>
      <c r="FV112" s="160"/>
      <c r="FW112" s="160"/>
      <c r="FX112" s="160"/>
      <c r="FY112" s="160"/>
      <c r="FZ112" s="160"/>
      <c r="GA112" s="160"/>
      <c r="GB112" s="160"/>
      <c r="GC112" s="160"/>
      <c r="GD112" s="160"/>
      <c r="GE112" s="160"/>
    </row>
    <row r="113" spans="1:187" ht="31.5" customHeight="1">
      <c r="A113" s="25">
        <v>231</v>
      </c>
      <c r="B113" s="25">
        <v>32</v>
      </c>
      <c r="C113" s="25">
        <v>3639</v>
      </c>
      <c r="D113" s="39">
        <v>5169</v>
      </c>
      <c r="E113" s="27" t="s">
        <v>110</v>
      </c>
      <c r="F113" s="25"/>
      <c r="G113" s="54">
        <v>135000</v>
      </c>
      <c r="H113" s="55"/>
      <c r="I113" s="56"/>
      <c r="J113" s="28" t="s">
        <v>36</v>
      </c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160"/>
      <c r="CV113" s="160"/>
      <c r="CW113" s="160"/>
      <c r="CX113" s="160"/>
      <c r="CY113" s="160"/>
      <c r="CZ113" s="160"/>
      <c r="DA113" s="160"/>
      <c r="DB113" s="160"/>
      <c r="DC113" s="160"/>
      <c r="DD113" s="160"/>
      <c r="DE113" s="160"/>
      <c r="DF113" s="160"/>
      <c r="DG113" s="160"/>
      <c r="DH113" s="160"/>
      <c r="DI113" s="160"/>
      <c r="DJ113" s="160"/>
      <c r="DK113" s="160"/>
      <c r="DL113" s="160"/>
      <c r="DM113" s="160"/>
      <c r="DN113" s="160"/>
      <c r="DO113" s="160"/>
      <c r="DP113" s="160"/>
      <c r="DQ113" s="160"/>
      <c r="DR113" s="160"/>
      <c r="DS113" s="160"/>
      <c r="DT113" s="160"/>
      <c r="DU113" s="160"/>
      <c r="DV113" s="160"/>
      <c r="DW113" s="160"/>
      <c r="DX113" s="160"/>
      <c r="DY113" s="160"/>
      <c r="DZ113" s="160"/>
      <c r="EA113" s="160"/>
      <c r="EB113" s="160"/>
      <c r="EC113" s="160"/>
      <c r="ED113" s="160"/>
      <c r="EE113" s="160"/>
      <c r="EF113" s="160"/>
      <c r="EG113" s="160"/>
      <c r="EH113" s="160"/>
      <c r="EI113" s="160"/>
      <c r="EJ113" s="160"/>
      <c r="EK113" s="160"/>
      <c r="EL113" s="160"/>
      <c r="EM113" s="160"/>
      <c r="EN113" s="160"/>
      <c r="EO113" s="160"/>
      <c r="EP113" s="160"/>
      <c r="EQ113" s="160"/>
      <c r="ER113" s="160"/>
      <c r="ES113" s="160"/>
      <c r="ET113" s="160"/>
      <c r="EU113" s="160"/>
      <c r="EV113" s="160"/>
      <c r="EW113" s="160"/>
      <c r="EX113" s="160"/>
      <c r="EY113" s="160"/>
      <c r="EZ113" s="160"/>
      <c r="FA113" s="160"/>
      <c r="FB113" s="160"/>
      <c r="FC113" s="160"/>
      <c r="FD113" s="160"/>
      <c r="FE113" s="160"/>
      <c r="FF113" s="160"/>
      <c r="FG113" s="160"/>
      <c r="FH113" s="160"/>
      <c r="FI113" s="160"/>
      <c r="FJ113" s="160"/>
      <c r="FK113" s="160"/>
      <c r="FL113" s="160"/>
      <c r="FM113" s="160"/>
      <c r="FN113" s="160"/>
      <c r="FO113" s="160"/>
      <c r="FP113" s="160"/>
      <c r="FQ113" s="160"/>
      <c r="FR113" s="160"/>
      <c r="FS113" s="160"/>
      <c r="FT113" s="160"/>
      <c r="FU113" s="160"/>
      <c r="FV113" s="160"/>
      <c r="FW113" s="160"/>
      <c r="FX113" s="160"/>
      <c r="FY113" s="160"/>
      <c r="FZ113" s="160"/>
      <c r="GA113" s="160"/>
      <c r="GB113" s="160"/>
      <c r="GC113" s="160"/>
      <c r="GD113" s="160"/>
      <c r="GE113" s="160"/>
    </row>
    <row r="114" spans="1:187" ht="31.5" customHeight="1">
      <c r="A114" s="25">
        <v>231</v>
      </c>
      <c r="B114" s="25">
        <v>32</v>
      </c>
      <c r="C114" s="25">
        <v>3639</v>
      </c>
      <c r="D114" s="39">
        <v>5171</v>
      </c>
      <c r="E114" s="27" t="s">
        <v>110</v>
      </c>
      <c r="F114" s="25"/>
      <c r="G114" s="54">
        <v>300000</v>
      </c>
      <c r="H114" s="55"/>
      <c r="I114" s="56"/>
      <c r="J114" s="28" t="s">
        <v>192</v>
      </c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160"/>
      <c r="CV114" s="160"/>
      <c r="CW114" s="160"/>
      <c r="CX114" s="160"/>
      <c r="CY114" s="160"/>
      <c r="CZ114" s="160"/>
      <c r="DA114" s="160"/>
      <c r="DB114" s="160"/>
      <c r="DC114" s="160"/>
      <c r="DD114" s="160"/>
      <c r="DE114" s="160"/>
      <c r="DF114" s="160"/>
      <c r="DG114" s="160"/>
      <c r="DH114" s="160"/>
      <c r="DI114" s="160"/>
      <c r="DJ114" s="160"/>
      <c r="DK114" s="160"/>
      <c r="DL114" s="160"/>
      <c r="DM114" s="160"/>
      <c r="DN114" s="160"/>
      <c r="DO114" s="160"/>
      <c r="DP114" s="160"/>
      <c r="DQ114" s="160"/>
      <c r="DR114" s="160"/>
      <c r="DS114" s="160"/>
      <c r="DT114" s="160"/>
      <c r="DU114" s="160"/>
      <c r="DV114" s="160"/>
      <c r="DW114" s="160"/>
      <c r="DX114" s="160"/>
      <c r="DY114" s="160"/>
      <c r="DZ114" s="160"/>
      <c r="EA114" s="160"/>
      <c r="EB114" s="160"/>
      <c r="EC114" s="160"/>
      <c r="ED114" s="160"/>
      <c r="EE114" s="160"/>
      <c r="EF114" s="160"/>
      <c r="EG114" s="160"/>
      <c r="EH114" s="160"/>
      <c r="EI114" s="160"/>
      <c r="EJ114" s="160"/>
      <c r="EK114" s="160"/>
      <c r="EL114" s="160"/>
      <c r="EM114" s="160"/>
      <c r="EN114" s="160"/>
      <c r="EO114" s="160"/>
      <c r="EP114" s="160"/>
      <c r="EQ114" s="160"/>
      <c r="ER114" s="160"/>
      <c r="ES114" s="160"/>
      <c r="ET114" s="160"/>
      <c r="EU114" s="160"/>
      <c r="EV114" s="160"/>
      <c r="EW114" s="160"/>
      <c r="EX114" s="160"/>
      <c r="EY114" s="160"/>
      <c r="EZ114" s="160"/>
      <c r="FA114" s="160"/>
      <c r="FB114" s="160"/>
      <c r="FC114" s="160"/>
      <c r="FD114" s="160"/>
      <c r="FE114" s="160"/>
      <c r="FF114" s="160"/>
      <c r="FG114" s="160"/>
      <c r="FH114" s="160"/>
      <c r="FI114" s="160"/>
      <c r="FJ114" s="160"/>
      <c r="FK114" s="160"/>
      <c r="FL114" s="160"/>
      <c r="FM114" s="160"/>
      <c r="FN114" s="160"/>
      <c r="FO114" s="160"/>
      <c r="FP114" s="160"/>
      <c r="FQ114" s="160"/>
      <c r="FR114" s="160"/>
      <c r="FS114" s="160"/>
      <c r="FT114" s="160"/>
      <c r="FU114" s="160"/>
      <c r="FV114" s="160"/>
      <c r="FW114" s="160"/>
      <c r="FX114" s="160"/>
      <c r="FY114" s="160"/>
      <c r="FZ114" s="160"/>
      <c r="GA114" s="160"/>
      <c r="GB114" s="160"/>
      <c r="GC114" s="160"/>
      <c r="GD114" s="160"/>
      <c r="GE114" s="160"/>
    </row>
    <row r="115" spans="1:187" ht="31.5" customHeight="1">
      <c r="A115" s="25">
        <v>231</v>
      </c>
      <c r="B115" s="25"/>
      <c r="C115" s="25">
        <v>3639</v>
      </c>
      <c r="D115" s="39"/>
      <c r="E115" s="33" t="s">
        <v>110</v>
      </c>
      <c r="F115" s="34"/>
      <c r="G115" s="57"/>
      <c r="H115" s="58"/>
      <c r="I115" s="57">
        <f>G111+G112+G113+G114</f>
        <v>800000</v>
      </c>
      <c r="J115" s="36" t="s">
        <v>112</v>
      </c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CU115" s="160"/>
      <c r="CV115" s="160"/>
      <c r="CW115" s="160"/>
      <c r="CX115" s="160"/>
      <c r="CY115" s="160"/>
      <c r="CZ115" s="160"/>
      <c r="DA115" s="160"/>
      <c r="DB115" s="160"/>
      <c r="DC115" s="160"/>
      <c r="DD115" s="160"/>
      <c r="DE115" s="160"/>
      <c r="DF115" s="160"/>
      <c r="DG115" s="160"/>
      <c r="DH115" s="160"/>
      <c r="DI115" s="160"/>
      <c r="DJ115" s="160"/>
      <c r="DK115" s="160"/>
      <c r="DL115" s="160"/>
      <c r="DM115" s="160"/>
      <c r="DN115" s="160"/>
      <c r="DO115" s="160"/>
      <c r="DP115" s="160"/>
      <c r="DQ115" s="160"/>
      <c r="DR115" s="160"/>
      <c r="DS115" s="160"/>
      <c r="DT115" s="160"/>
      <c r="DU115" s="160"/>
      <c r="DV115" s="160"/>
      <c r="DW115" s="160"/>
      <c r="DX115" s="160"/>
      <c r="DY115" s="160"/>
      <c r="DZ115" s="160"/>
      <c r="EA115" s="160"/>
      <c r="EB115" s="160"/>
      <c r="EC115" s="160"/>
      <c r="ED115" s="160"/>
      <c r="EE115" s="160"/>
      <c r="EF115" s="160"/>
      <c r="EG115" s="160"/>
      <c r="EH115" s="160"/>
      <c r="EI115" s="160"/>
      <c r="EJ115" s="160"/>
      <c r="EK115" s="160"/>
      <c r="EL115" s="160"/>
      <c r="EM115" s="160"/>
      <c r="EN115" s="160"/>
      <c r="EO115" s="160"/>
      <c r="EP115" s="160"/>
      <c r="EQ115" s="160"/>
      <c r="ER115" s="160"/>
      <c r="ES115" s="160"/>
      <c r="ET115" s="160"/>
      <c r="EU115" s="160"/>
      <c r="EV115" s="160"/>
      <c r="EW115" s="160"/>
      <c r="EX115" s="160"/>
      <c r="EY115" s="160"/>
      <c r="EZ115" s="160"/>
      <c r="FA115" s="160"/>
      <c r="FB115" s="160"/>
      <c r="FC115" s="160"/>
      <c r="FD115" s="160"/>
      <c r="FE115" s="160"/>
      <c r="FF115" s="160"/>
      <c r="FG115" s="160"/>
      <c r="FH115" s="160"/>
      <c r="FI115" s="160"/>
      <c r="FJ115" s="160"/>
      <c r="FK115" s="160"/>
      <c r="FL115" s="160"/>
      <c r="FM115" s="160"/>
      <c r="FN115" s="160"/>
      <c r="FO115" s="160"/>
      <c r="FP115" s="160"/>
      <c r="FQ115" s="160"/>
      <c r="FR115" s="160"/>
      <c r="FS115" s="160"/>
      <c r="FT115" s="160"/>
      <c r="FU115" s="160"/>
      <c r="FV115" s="160"/>
      <c r="FW115" s="160"/>
      <c r="FX115" s="160"/>
      <c r="FY115" s="160"/>
      <c r="FZ115" s="160"/>
      <c r="GA115" s="160"/>
      <c r="GB115" s="160"/>
      <c r="GC115" s="160"/>
      <c r="GD115" s="160"/>
      <c r="GE115" s="160"/>
    </row>
    <row r="116" spans="1:187" ht="32.25" customHeight="1">
      <c r="A116" s="25">
        <v>231</v>
      </c>
      <c r="B116" s="25">
        <v>32</v>
      </c>
      <c r="C116" s="25">
        <v>3639</v>
      </c>
      <c r="D116" s="39">
        <v>5169</v>
      </c>
      <c r="E116" s="35">
        <v>3012</v>
      </c>
      <c r="F116" s="357"/>
      <c r="G116" s="54">
        <v>300000</v>
      </c>
      <c r="H116" s="353"/>
      <c r="I116" s="354"/>
      <c r="J116" s="28" t="s">
        <v>200</v>
      </c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0"/>
      <c r="CY116" s="160"/>
      <c r="CZ116" s="160"/>
      <c r="DA116" s="160"/>
      <c r="DB116" s="160"/>
      <c r="DC116" s="160"/>
      <c r="DD116" s="160"/>
      <c r="DE116" s="160"/>
      <c r="DF116" s="160"/>
      <c r="DG116" s="160"/>
      <c r="DH116" s="160"/>
      <c r="DI116" s="160"/>
      <c r="DJ116" s="160"/>
      <c r="DK116" s="160"/>
      <c r="DL116" s="160"/>
      <c r="DM116" s="160"/>
      <c r="DN116" s="160"/>
      <c r="DO116" s="160"/>
      <c r="DP116" s="160"/>
      <c r="DQ116" s="160"/>
      <c r="DR116" s="160"/>
      <c r="DS116" s="160"/>
      <c r="DT116" s="160"/>
      <c r="DU116" s="160"/>
      <c r="DV116" s="160"/>
      <c r="DW116" s="160"/>
      <c r="DX116" s="160"/>
      <c r="DY116" s="160"/>
      <c r="DZ116" s="160"/>
      <c r="EA116" s="160"/>
      <c r="EB116" s="160"/>
      <c r="EC116" s="160"/>
      <c r="ED116" s="160"/>
      <c r="EE116" s="160"/>
      <c r="EF116" s="160"/>
      <c r="EG116" s="160"/>
      <c r="EH116" s="160"/>
      <c r="EI116" s="160"/>
      <c r="EJ116" s="160"/>
      <c r="EK116" s="160"/>
      <c r="EL116" s="160"/>
      <c r="EM116" s="160"/>
      <c r="EN116" s="160"/>
      <c r="EO116" s="160"/>
      <c r="EP116" s="160"/>
      <c r="EQ116" s="160"/>
      <c r="ER116" s="160"/>
      <c r="ES116" s="160"/>
      <c r="ET116" s="160"/>
      <c r="EU116" s="160"/>
      <c r="EV116" s="160"/>
      <c r="EW116" s="160"/>
      <c r="EX116" s="160"/>
      <c r="EY116" s="160"/>
      <c r="EZ116" s="160"/>
      <c r="FA116" s="160"/>
      <c r="FB116" s="160"/>
      <c r="FC116" s="160"/>
      <c r="FD116" s="160"/>
      <c r="FE116" s="160"/>
      <c r="FF116" s="160"/>
      <c r="FG116" s="160"/>
      <c r="FH116" s="160"/>
      <c r="FI116" s="160"/>
      <c r="FJ116" s="160"/>
      <c r="FK116" s="160"/>
      <c r="FL116" s="160"/>
      <c r="FM116" s="160"/>
      <c r="FN116" s="160"/>
      <c r="FO116" s="160"/>
      <c r="FP116" s="160"/>
      <c r="FQ116" s="160"/>
      <c r="FR116" s="160"/>
      <c r="FS116" s="160"/>
      <c r="FT116" s="160"/>
      <c r="FU116" s="160"/>
      <c r="FV116" s="160"/>
      <c r="FW116" s="160"/>
      <c r="FX116" s="160"/>
      <c r="FY116" s="160"/>
      <c r="FZ116" s="160"/>
      <c r="GA116" s="160"/>
      <c r="GB116" s="160"/>
      <c r="GC116" s="160"/>
      <c r="GD116" s="160"/>
      <c r="GE116" s="160"/>
    </row>
    <row r="117" spans="1:187" ht="31.5" customHeight="1">
      <c r="A117" s="25">
        <v>231</v>
      </c>
      <c r="B117" s="25">
        <v>32</v>
      </c>
      <c r="C117" s="25">
        <v>3639</v>
      </c>
      <c r="D117" s="358"/>
      <c r="E117" s="33" t="s">
        <v>130</v>
      </c>
      <c r="F117" s="355"/>
      <c r="G117" s="57"/>
      <c r="H117" s="356"/>
      <c r="I117" s="57">
        <f>G116</f>
        <v>300000</v>
      </c>
      <c r="J117" s="36" t="s">
        <v>223</v>
      </c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CU117" s="160"/>
      <c r="CV117" s="160"/>
      <c r="CW117" s="160"/>
      <c r="CX117" s="160"/>
      <c r="CY117" s="160"/>
      <c r="CZ117" s="160"/>
      <c r="DA117" s="160"/>
      <c r="DB117" s="160"/>
      <c r="DC117" s="160"/>
      <c r="DD117" s="160"/>
      <c r="DE117" s="160"/>
      <c r="DF117" s="160"/>
      <c r="DG117" s="160"/>
      <c r="DH117" s="160"/>
      <c r="DI117" s="160"/>
      <c r="DJ117" s="160"/>
      <c r="DK117" s="160"/>
      <c r="DL117" s="160"/>
      <c r="DM117" s="160"/>
      <c r="DN117" s="160"/>
      <c r="DO117" s="160"/>
      <c r="DP117" s="160"/>
      <c r="DQ117" s="160"/>
      <c r="DR117" s="160"/>
      <c r="DS117" s="160"/>
      <c r="DT117" s="160"/>
      <c r="DU117" s="160"/>
      <c r="DV117" s="160"/>
      <c r="DW117" s="160"/>
      <c r="DX117" s="160"/>
      <c r="DY117" s="160"/>
      <c r="DZ117" s="160"/>
      <c r="EA117" s="160"/>
      <c r="EB117" s="160"/>
      <c r="EC117" s="160"/>
      <c r="ED117" s="160"/>
      <c r="EE117" s="160"/>
      <c r="EF117" s="160"/>
      <c r="EG117" s="160"/>
      <c r="EH117" s="160"/>
      <c r="EI117" s="160"/>
      <c r="EJ117" s="160"/>
      <c r="EK117" s="160"/>
      <c r="EL117" s="160"/>
      <c r="EM117" s="160"/>
      <c r="EN117" s="160"/>
      <c r="EO117" s="160"/>
      <c r="EP117" s="160"/>
      <c r="EQ117" s="160"/>
      <c r="ER117" s="160"/>
      <c r="ES117" s="160"/>
      <c r="ET117" s="160"/>
      <c r="EU117" s="160"/>
      <c r="EV117" s="160"/>
      <c r="EW117" s="160"/>
      <c r="EX117" s="160"/>
      <c r="EY117" s="160"/>
      <c r="EZ117" s="160"/>
      <c r="FA117" s="160"/>
      <c r="FB117" s="160"/>
      <c r="FC117" s="160"/>
      <c r="FD117" s="160"/>
      <c r="FE117" s="160"/>
      <c r="FF117" s="160"/>
      <c r="FG117" s="160"/>
      <c r="FH117" s="160"/>
      <c r="FI117" s="160"/>
      <c r="FJ117" s="160"/>
      <c r="FK117" s="160"/>
      <c r="FL117" s="160"/>
      <c r="FM117" s="160"/>
      <c r="FN117" s="160"/>
      <c r="FO117" s="160"/>
      <c r="FP117" s="160"/>
      <c r="FQ117" s="160"/>
      <c r="FR117" s="160"/>
      <c r="FS117" s="160"/>
      <c r="FT117" s="160"/>
      <c r="FU117" s="160"/>
      <c r="FV117" s="160"/>
      <c r="FW117" s="160"/>
      <c r="FX117" s="160"/>
      <c r="FY117" s="160"/>
      <c r="FZ117" s="160"/>
      <c r="GA117" s="160"/>
      <c r="GB117" s="160"/>
      <c r="GC117" s="160"/>
      <c r="GD117" s="160"/>
      <c r="GE117" s="160"/>
    </row>
    <row r="118" spans="1:187" s="103" customFormat="1" ht="31.5" customHeight="1" thickBot="1">
      <c r="A118" s="189">
        <v>231</v>
      </c>
      <c r="B118" s="189"/>
      <c r="C118" s="189">
        <v>3639</v>
      </c>
      <c r="D118" s="189"/>
      <c r="E118" s="190"/>
      <c r="F118" s="189"/>
      <c r="G118" s="191"/>
      <c r="H118" s="191">
        <f>I110+I115+I117</f>
        <v>2845000</v>
      </c>
      <c r="I118" s="191"/>
      <c r="J118" s="210" t="s">
        <v>104</v>
      </c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  <c r="EG118" s="194"/>
      <c r="EH118" s="194"/>
      <c r="EI118" s="194"/>
      <c r="EJ118" s="194"/>
      <c r="EK118" s="194"/>
      <c r="EL118" s="194"/>
      <c r="EM118" s="194"/>
      <c r="EN118" s="194"/>
      <c r="EO118" s="194"/>
      <c r="EP118" s="194"/>
      <c r="EQ118" s="194"/>
      <c r="ER118" s="194"/>
      <c r="ES118" s="194"/>
      <c r="ET118" s="194"/>
      <c r="EU118" s="194"/>
      <c r="EV118" s="194"/>
      <c r="EW118" s="194"/>
      <c r="EX118" s="194"/>
      <c r="EY118" s="194"/>
      <c r="EZ118" s="194"/>
      <c r="FA118" s="194"/>
      <c r="FB118" s="194"/>
      <c r="FC118" s="194"/>
      <c r="FD118" s="194"/>
      <c r="FE118" s="194"/>
      <c r="FF118" s="194"/>
      <c r="FG118" s="194"/>
      <c r="FH118" s="194"/>
      <c r="FI118" s="194"/>
      <c r="FJ118" s="194"/>
      <c r="FK118" s="194"/>
      <c r="FL118" s="194"/>
      <c r="FM118" s="194"/>
      <c r="FN118" s="194"/>
      <c r="FO118" s="194"/>
      <c r="FP118" s="194"/>
      <c r="FQ118" s="194"/>
      <c r="FR118" s="194"/>
      <c r="FS118" s="194"/>
      <c r="FT118" s="194"/>
      <c r="FU118" s="194"/>
      <c r="FV118" s="194"/>
      <c r="FW118" s="194"/>
      <c r="FX118" s="194"/>
      <c r="FY118" s="194"/>
      <c r="FZ118" s="194"/>
      <c r="GA118" s="194"/>
      <c r="GB118" s="194"/>
      <c r="GC118" s="194"/>
      <c r="GD118" s="194"/>
      <c r="GE118" s="194"/>
    </row>
    <row r="119" spans="1:187" ht="31.5" customHeight="1">
      <c r="A119" s="217"/>
      <c r="B119" s="217"/>
      <c r="C119" s="217"/>
      <c r="D119" s="218"/>
      <c r="E119" s="219"/>
      <c r="F119" s="217"/>
      <c r="G119" s="220"/>
      <c r="H119" s="221"/>
      <c r="I119" s="220"/>
      <c r="J119" s="222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CU119" s="160"/>
      <c r="CV119" s="160"/>
      <c r="CW119" s="160"/>
      <c r="CX119" s="160"/>
      <c r="CY119" s="160"/>
      <c r="CZ119" s="160"/>
      <c r="DA119" s="160"/>
      <c r="DB119" s="160"/>
      <c r="DC119" s="160"/>
      <c r="DD119" s="160"/>
      <c r="DE119" s="160"/>
      <c r="DF119" s="160"/>
      <c r="DG119" s="160"/>
      <c r="DH119" s="160"/>
      <c r="DI119" s="160"/>
      <c r="DJ119" s="160"/>
      <c r="DK119" s="160"/>
      <c r="DL119" s="160"/>
      <c r="DM119" s="160"/>
      <c r="DN119" s="160"/>
      <c r="DO119" s="160"/>
      <c r="DP119" s="160"/>
      <c r="DQ119" s="160"/>
      <c r="DR119" s="160"/>
      <c r="DS119" s="160"/>
      <c r="DT119" s="160"/>
      <c r="DU119" s="160"/>
      <c r="DV119" s="160"/>
      <c r="DW119" s="160"/>
      <c r="DX119" s="160"/>
      <c r="DY119" s="160"/>
      <c r="DZ119" s="160"/>
      <c r="EA119" s="160"/>
      <c r="EB119" s="160"/>
      <c r="EC119" s="160"/>
      <c r="ED119" s="160"/>
      <c r="EE119" s="160"/>
      <c r="EF119" s="160"/>
      <c r="EG119" s="160"/>
      <c r="EH119" s="160"/>
      <c r="EI119" s="160"/>
      <c r="EJ119" s="160"/>
      <c r="EK119" s="160"/>
      <c r="EL119" s="160"/>
      <c r="EM119" s="160"/>
      <c r="EN119" s="160"/>
      <c r="EO119" s="160"/>
      <c r="EP119" s="160"/>
      <c r="EQ119" s="160"/>
      <c r="ER119" s="160"/>
      <c r="ES119" s="160"/>
      <c r="ET119" s="160"/>
      <c r="EU119" s="160"/>
      <c r="EV119" s="160"/>
      <c r="EW119" s="160"/>
      <c r="EX119" s="160"/>
      <c r="EY119" s="160"/>
      <c r="EZ119" s="160"/>
      <c r="FA119" s="160"/>
      <c r="FB119" s="160"/>
      <c r="FC119" s="160"/>
      <c r="FD119" s="160"/>
      <c r="FE119" s="160"/>
      <c r="FF119" s="160"/>
      <c r="FG119" s="160"/>
      <c r="FH119" s="160"/>
      <c r="FI119" s="160"/>
      <c r="FJ119" s="160"/>
      <c r="FK119" s="160"/>
      <c r="FL119" s="160"/>
      <c r="FM119" s="160"/>
      <c r="FN119" s="160"/>
      <c r="FO119" s="160"/>
      <c r="FP119" s="160"/>
      <c r="FQ119" s="160"/>
      <c r="FR119" s="160"/>
      <c r="FS119" s="160"/>
      <c r="FT119" s="160"/>
      <c r="FU119" s="160"/>
      <c r="FV119" s="160"/>
      <c r="FW119" s="160"/>
      <c r="FX119" s="160"/>
      <c r="FY119" s="160"/>
      <c r="FZ119" s="160"/>
      <c r="GA119" s="160"/>
      <c r="GB119" s="160"/>
      <c r="GC119" s="160"/>
      <c r="GD119" s="160"/>
      <c r="GE119" s="160"/>
    </row>
    <row r="120" spans="1:187" ht="31.5" customHeight="1">
      <c r="A120" s="25">
        <v>231</v>
      </c>
      <c r="B120" s="25">
        <v>32</v>
      </c>
      <c r="C120" s="25">
        <v>3722</v>
      </c>
      <c r="D120" s="39">
        <v>5139</v>
      </c>
      <c r="E120" s="27"/>
      <c r="F120" s="25"/>
      <c r="G120" s="54">
        <v>15000</v>
      </c>
      <c r="H120" s="55"/>
      <c r="I120" s="56"/>
      <c r="J120" s="28" t="s">
        <v>21</v>
      </c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160"/>
      <c r="CM120" s="160"/>
      <c r="CN120" s="160"/>
      <c r="CO120" s="160"/>
      <c r="CP120" s="160"/>
      <c r="CQ120" s="160"/>
      <c r="CR120" s="160"/>
      <c r="CS120" s="160"/>
      <c r="CT120" s="160"/>
      <c r="CU120" s="160"/>
      <c r="CV120" s="160"/>
      <c r="CW120" s="160"/>
      <c r="CX120" s="160"/>
      <c r="CY120" s="160"/>
      <c r="CZ120" s="160"/>
      <c r="DA120" s="160"/>
      <c r="DB120" s="160"/>
      <c r="DC120" s="160"/>
      <c r="DD120" s="160"/>
      <c r="DE120" s="160"/>
      <c r="DF120" s="160"/>
      <c r="DG120" s="160"/>
      <c r="DH120" s="160"/>
      <c r="DI120" s="160"/>
      <c r="DJ120" s="160"/>
      <c r="DK120" s="160"/>
      <c r="DL120" s="160"/>
      <c r="DM120" s="160"/>
      <c r="DN120" s="160"/>
      <c r="DO120" s="160"/>
      <c r="DP120" s="160"/>
      <c r="DQ120" s="160"/>
      <c r="DR120" s="160"/>
      <c r="DS120" s="160"/>
      <c r="DT120" s="160"/>
      <c r="DU120" s="160"/>
      <c r="DV120" s="160"/>
      <c r="DW120" s="160"/>
      <c r="DX120" s="160"/>
      <c r="DY120" s="160"/>
      <c r="DZ120" s="160"/>
      <c r="EA120" s="160"/>
      <c r="EB120" s="160"/>
      <c r="EC120" s="160"/>
      <c r="ED120" s="160"/>
      <c r="EE120" s="160"/>
      <c r="EF120" s="160"/>
      <c r="EG120" s="160"/>
      <c r="EH120" s="160"/>
      <c r="EI120" s="160"/>
      <c r="EJ120" s="160"/>
      <c r="EK120" s="160"/>
      <c r="EL120" s="160"/>
      <c r="EM120" s="160"/>
      <c r="EN120" s="160"/>
      <c r="EO120" s="160"/>
      <c r="EP120" s="160"/>
      <c r="EQ120" s="160"/>
      <c r="ER120" s="160"/>
      <c r="ES120" s="160"/>
      <c r="ET120" s="160"/>
      <c r="EU120" s="160"/>
      <c r="EV120" s="160"/>
      <c r="EW120" s="160"/>
      <c r="EX120" s="160"/>
      <c r="EY120" s="160"/>
      <c r="EZ120" s="160"/>
      <c r="FA120" s="160"/>
      <c r="FB120" s="160"/>
      <c r="FC120" s="160"/>
      <c r="FD120" s="160"/>
      <c r="FE120" s="160"/>
      <c r="FF120" s="160"/>
      <c r="FG120" s="160"/>
      <c r="FH120" s="160"/>
      <c r="FI120" s="160"/>
      <c r="FJ120" s="160"/>
      <c r="FK120" s="160"/>
      <c r="FL120" s="160"/>
      <c r="FM120" s="160"/>
      <c r="FN120" s="160"/>
      <c r="FO120" s="160"/>
      <c r="FP120" s="160"/>
      <c r="FQ120" s="160"/>
      <c r="FR120" s="160"/>
      <c r="FS120" s="160"/>
      <c r="FT120" s="160"/>
      <c r="FU120" s="160"/>
      <c r="FV120" s="160"/>
      <c r="FW120" s="160"/>
      <c r="FX120" s="160"/>
      <c r="FY120" s="160"/>
      <c r="FZ120" s="160"/>
      <c r="GA120" s="160"/>
      <c r="GB120" s="160"/>
      <c r="GC120" s="160"/>
      <c r="GD120" s="160"/>
      <c r="GE120" s="160"/>
    </row>
    <row r="121" spans="1:187" ht="31.5" customHeight="1">
      <c r="A121" s="25">
        <v>231</v>
      </c>
      <c r="B121" s="25">
        <v>32</v>
      </c>
      <c r="C121" s="25">
        <v>3722</v>
      </c>
      <c r="D121" s="39">
        <v>5137</v>
      </c>
      <c r="E121" s="27"/>
      <c r="F121" s="25"/>
      <c r="G121" s="54">
        <v>128000</v>
      </c>
      <c r="H121" s="55"/>
      <c r="I121" s="56"/>
      <c r="J121" s="28" t="s">
        <v>251</v>
      </c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0"/>
      <c r="CL121" s="160"/>
      <c r="CM121" s="160"/>
      <c r="CN121" s="160"/>
      <c r="CO121" s="160"/>
      <c r="CP121" s="160"/>
      <c r="CQ121" s="160"/>
      <c r="CR121" s="160"/>
      <c r="CS121" s="160"/>
      <c r="CT121" s="160"/>
      <c r="CU121" s="160"/>
      <c r="CV121" s="160"/>
      <c r="CW121" s="160"/>
      <c r="CX121" s="160"/>
      <c r="CY121" s="160"/>
      <c r="CZ121" s="160"/>
      <c r="DA121" s="160"/>
      <c r="DB121" s="160"/>
      <c r="DC121" s="160"/>
      <c r="DD121" s="160"/>
      <c r="DE121" s="160"/>
      <c r="DF121" s="160"/>
      <c r="DG121" s="160"/>
      <c r="DH121" s="160"/>
      <c r="DI121" s="160"/>
      <c r="DJ121" s="160"/>
      <c r="DK121" s="160"/>
      <c r="DL121" s="160"/>
      <c r="DM121" s="160"/>
      <c r="DN121" s="160"/>
      <c r="DO121" s="160"/>
      <c r="DP121" s="160"/>
      <c r="DQ121" s="160"/>
      <c r="DR121" s="160"/>
      <c r="DS121" s="160"/>
      <c r="DT121" s="160"/>
      <c r="DU121" s="160"/>
      <c r="DV121" s="160"/>
      <c r="DW121" s="160"/>
      <c r="DX121" s="160"/>
      <c r="DY121" s="160"/>
      <c r="DZ121" s="160"/>
      <c r="EA121" s="160"/>
      <c r="EB121" s="160"/>
      <c r="EC121" s="160"/>
      <c r="ED121" s="160"/>
      <c r="EE121" s="160"/>
      <c r="EF121" s="160"/>
      <c r="EG121" s="160"/>
      <c r="EH121" s="160"/>
      <c r="EI121" s="160"/>
      <c r="EJ121" s="160"/>
      <c r="EK121" s="160"/>
      <c r="EL121" s="160"/>
      <c r="EM121" s="160"/>
      <c r="EN121" s="160"/>
      <c r="EO121" s="160"/>
      <c r="EP121" s="160"/>
      <c r="EQ121" s="160"/>
      <c r="ER121" s="160"/>
      <c r="ES121" s="160"/>
      <c r="ET121" s="160"/>
      <c r="EU121" s="160"/>
      <c r="EV121" s="160"/>
      <c r="EW121" s="160"/>
      <c r="EX121" s="160"/>
      <c r="EY121" s="160"/>
      <c r="EZ121" s="160"/>
      <c r="FA121" s="160"/>
      <c r="FB121" s="160"/>
      <c r="FC121" s="160"/>
      <c r="FD121" s="160"/>
      <c r="FE121" s="160"/>
      <c r="FF121" s="160"/>
      <c r="FG121" s="160"/>
      <c r="FH121" s="160"/>
      <c r="FI121" s="160"/>
      <c r="FJ121" s="160"/>
      <c r="FK121" s="160"/>
      <c r="FL121" s="160"/>
      <c r="FM121" s="160"/>
      <c r="FN121" s="160"/>
      <c r="FO121" s="160"/>
      <c r="FP121" s="160"/>
      <c r="FQ121" s="160"/>
      <c r="FR121" s="160"/>
      <c r="FS121" s="160"/>
      <c r="FT121" s="160"/>
      <c r="FU121" s="160"/>
      <c r="FV121" s="160"/>
      <c r="FW121" s="160"/>
      <c r="FX121" s="160"/>
      <c r="FY121" s="160"/>
      <c r="FZ121" s="160"/>
      <c r="GA121" s="160"/>
      <c r="GB121" s="160"/>
      <c r="GC121" s="160"/>
      <c r="GD121" s="160"/>
      <c r="GE121" s="160"/>
    </row>
    <row r="122" spans="1:187" ht="31.5" customHeight="1">
      <c r="A122" s="25">
        <v>231</v>
      </c>
      <c r="B122" s="25">
        <v>32</v>
      </c>
      <c r="C122" s="25">
        <v>3722</v>
      </c>
      <c r="D122" s="39">
        <v>5169</v>
      </c>
      <c r="E122" s="27"/>
      <c r="F122" s="25"/>
      <c r="G122" s="54">
        <v>550000</v>
      </c>
      <c r="H122" s="55"/>
      <c r="I122" s="56"/>
      <c r="J122" s="28" t="s">
        <v>260</v>
      </c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  <c r="BX122" s="160"/>
      <c r="BY122" s="160"/>
      <c r="BZ122" s="160"/>
      <c r="CA122" s="160"/>
      <c r="CB122" s="160"/>
      <c r="CC122" s="160"/>
      <c r="CD122" s="160"/>
      <c r="CE122" s="160"/>
      <c r="CF122" s="160"/>
      <c r="CG122" s="160"/>
      <c r="CH122" s="160"/>
      <c r="CI122" s="160"/>
      <c r="CJ122" s="160"/>
      <c r="CK122" s="160"/>
      <c r="CL122" s="160"/>
      <c r="CM122" s="160"/>
      <c r="CN122" s="160"/>
      <c r="CO122" s="160"/>
      <c r="CP122" s="160"/>
      <c r="CQ122" s="160"/>
      <c r="CR122" s="160"/>
      <c r="CS122" s="160"/>
      <c r="CT122" s="160"/>
      <c r="CU122" s="160"/>
      <c r="CV122" s="160"/>
      <c r="CW122" s="160"/>
      <c r="CX122" s="160"/>
      <c r="CY122" s="160"/>
      <c r="CZ122" s="160"/>
      <c r="DA122" s="160"/>
      <c r="DB122" s="160"/>
      <c r="DC122" s="160"/>
      <c r="DD122" s="160"/>
      <c r="DE122" s="160"/>
      <c r="DF122" s="160"/>
      <c r="DG122" s="160"/>
      <c r="DH122" s="160"/>
      <c r="DI122" s="160"/>
      <c r="DJ122" s="160"/>
      <c r="DK122" s="160"/>
      <c r="DL122" s="160"/>
      <c r="DM122" s="160"/>
      <c r="DN122" s="160"/>
      <c r="DO122" s="160"/>
      <c r="DP122" s="160"/>
      <c r="DQ122" s="160"/>
      <c r="DR122" s="160"/>
      <c r="DS122" s="160"/>
      <c r="DT122" s="160"/>
      <c r="DU122" s="160"/>
      <c r="DV122" s="160"/>
      <c r="DW122" s="160"/>
      <c r="DX122" s="160"/>
      <c r="DY122" s="160"/>
      <c r="DZ122" s="160"/>
      <c r="EA122" s="160"/>
      <c r="EB122" s="160"/>
      <c r="EC122" s="160"/>
      <c r="ED122" s="160"/>
      <c r="EE122" s="160"/>
      <c r="EF122" s="160"/>
      <c r="EG122" s="160"/>
      <c r="EH122" s="160"/>
      <c r="EI122" s="160"/>
      <c r="EJ122" s="160"/>
      <c r="EK122" s="160"/>
      <c r="EL122" s="160"/>
      <c r="EM122" s="160"/>
      <c r="EN122" s="160"/>
      <c r="EO122" s="160"/>
      <c r="EP122" s="160"/>
      <c r="EQ122" s="160"/>
      <c r="ER122" s="160"/>
      <c r="ES122" s="160"/>
      <c r="ET122" s="160"/>
      <c r="EU122" s="160"/>
      <c r="EV122" s="160"/>
      <c r="EW122" s="160"/>
      <c r="EX122" s="160"/>
      <c r="EY122" s="160"/>
      <c r="EZ122" s="160"/>
      <c r="FA122" s="160"/>
      <c r="FB122" s="160"/>
      <c r="FC122" s="160"/>
      <c r="FD122" s="160"/>
      <c r="FE122" s="160"/>
      <c r="FF122" s="160"/>
      <c r="FG122" s="160"/>
      <c r="FH122" s="160"/>
      <c r="FI122" s="160"/>
      <c r="FJ122" s="160"/>
      <c r="FK122" s="160"/>
      <c r="FL122" s="160"/>
      <c r="FM122" s="160"/>
      <c r="FN122" s="160"/>
      <c r="FO122" s="160"/>
      <c r="FP122" s="160"/>
      <c r="FQ122" s="160"/>
      <c r="FR122" s="160"/>
      <c r="FS122" s="160"/>
      <c r="FT122" s="160"/>
      <c r="FU122" s="160"/>
      <c r="FV122" s="160"/>
      <c r="FW122" s="160"/>
      <c r="FX122" s="160"/>
      <c r="FY122" s="160"/>
      <c r="FZ122" s="160"/>
      <c r="GA122" s="160"/>
      <c r="GB122" s="160"/>
      <c r="GC122" s="160"/>
      <c r="GD122" s="160"/>
      <c r="GE122" s="160"/>
    </row>
    <row r="123" spans="1:187" ht="31.5" customHeight="1">
      <c r="A123" s="25">
        <v>231</v>
      </c>
      <c r="B123" s="25">
        <v>32</v>
      </c>
      <c r="C123" s="25">
        <v>3723</v>
      </c>
      <c r="D123" s="39">
        <v>5169</v>
      </c>
      <c r="E123" s="27"/>
      <c r="F123" s="25"/>
      <c r="G123" s="54">
        <v>350000</v>
      </c>
      <c r="H123" s="55"/>
      <c r="I123" s="56"/>
      <c r="J123" s="28" t="s">
        <v>261</v>
      </c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0"/>
      <c r="CE123" s="160"/>
      <c r="CF123" s="160"/>
      <c r="CG123" s="160"/>
      <c r="CH123" s="160"/>
      <c r="CI123" s="160"/>
      <c r="CJ123" s="160"/>
      <c r="CK123" s="160"/>
      <c r="CL123" s="160"/>
      <c r="CM123" s="160"/>
      <c r="CN123" s="160"/>
      <c r="CO123" s="160"/>
      <c r="CP123" s="160"/>
      <c r="CQ123" s="160"/>
      <c r="CR123" s="160"/>
      <c r="CS123" s="160"/>
      <c r="CT123" s="160"/>
      <c r="CU123" s="160"/>
      <c r="CV123" s="160"/>
      <c r="CW123" s="160"/>
      <c r="CX123" s="160"/>
      <c r="CY123" s="160"/>
      <c r="CZ123" s="160"/>
      <c r="DA123" s="160"/>
      <c r="DB123" s="160"/>
      <c r="DC123" s="160"/>
      <c r="DD123" s="160"/>
      <c r="DE123" s="160"/>
      <c r="DF123" s="160"/>
      <c r="DG123" s="160"/>
      <c r="DH123" s="160"/>
      <c r="DI123" s="160"/>
      <c r="DJ123" s="160"/>
      <c r="DK123" s="160"/>
      <c r="DL123" s="160"/>
      <c r="DM123" s="160"/>
      <c r="DN123" s="160"/>
      <c r="DO123" s="160"/>
      <c r="DP123" s="160"/>
      <c r="DQ123" s="160"/>
      <c r="DR123" s="160"/>
      <c r="DS123" s="160"/>
      <c r="DT123" s="160"/>
      <c r="DU123" s="160"/>
      <c r="DV123" s="160"/>
      <c r="DW123" s="160"/>
      <c r="DX123" s="160"/>
      <c r="DY123" s="160"/>
      <c r="DZ123" s="160"/>
      <c r="EA123" s="160"/>
      <c r="EB123" s="160"/>
      <c r="EC123" s="160"/>
      <c r="ED123" s="160"/>
      <c r="EE123" s="160"/>
      <c r="EF123" s="160"/>
      <c r="EG123" s="160"/>
      <c r="EH123" s="160"/>
      <c r="EI123" s="160"/>
      <c r="EJ123" s="160"/>
      <c r="EK123" s="160"/>
      <c r="EL123" s="160"/>
      <c r="EM123" s="160"/>
      <c r="EN123" s="160"/>
      <c r="EO123" s="160"/>
      <c r="EP123" s="160"/>
      <c r="EQ123" s="160"/>
      <c r="ER123" s="160"/>
      <c r="ES123" s="160"/>
      <c r="ET123" s="160"/>
      <c r="EU123" s="160"/>
      <c r="EV123" s="160"/>
      <c r="EW123" s="160"/>
      <c r="EX123" s="160"/>
      <c r="EY123" s="160"/>
      <c r="EZ123" s="160"/>
      <c r="FA123" s="160"/>
      <c r="FB123" s="160"/>
      <c r="FC123" s="160"/>
      <c r="FD123" s="160"/>
      <c r="FE123" s="160"/>
      <c r="FF123" s="160"/>
      <c r="FG123" s="160"/>
      <c r="FH123" s="160"/>
      <c r="FI123" s="160"/>
      <c r="FJ123" s="160"/>
      <c r="FK123" s="160"/>
      <c r="FL123" s="160"/>
      <c r="FM123" s="160"/>
      <c r="FN123" s="160"/>
      <c r="FO123" s="160"/>
      <c r="FP123" s="160"/>
      <c r="FQ123" s="160"/>
      <c r="FR123" s="160"/>
      <c r="FS123" s="160"/>
      <c r="FT123" s="160"/>
      <c r="FU123" s="160"/>
      <c r="FV123" s="160"/>
      <c r="FW123" s="160"/>
      <c r="FX123" s="160"/>
      <c r="FY123" s="160"/>
      <c r="FZ123" s="160"/>
      <c r="GA123" s="160"/>
      <c r="GB123" s="160"/>
      <c r="GC123" s="160"/>
      <c r="GD123" s="160"/>
      <c r="GE123" s="160"/>
    </row>
    <row r="124" spans="1:187" ht="31.5" customHeight="1">
      <c r="A124" s="25">
        <v>231</v>
      </c>
      <c r="B124" s="25">
        <v>32</v>
      </c>
      <c r="C124" s="25">
        <v>3724</v>
      </c>
      <c r="D124" s="39">
        <v>5169</v>
      </c>
      <c r="E124" s="27"/>
      <c r="F124" s="25"/>
      <c r="G124" s="54">
        <v>55000</v>
      </c>
      <c r="H124" s="55"/>
      <c r="I124" s="56"/>
      <c r="J124" s="28" t="s">
        <v>262</v>
      </c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  <c r="CL124" s="160"/>
      <c r="CM124" s="160"/>
      <c r="CN124" s="160"/>
      <c r="CO124" s="160"/>
      <c r="CP124" s="160"/>
      <c r="CQ124" s="160"/>
      <c r="CR124" s="160"/>
      <c r="CS124" s="160"/>
      <c r="CT124" s="160"/>
      <c r="CU124" s="160"/>
      <c r="CV124" s="160"/>
      <c r="CW124" s="160"/>
      <c r="CX124" s="160"/>
      <c r="CY124" s="160"/>
      <c r="CZ124" s="160"/>
      <c r="DA124" s="160"/>
      <c r="DB124" s="160"/>
      <c r="DC124" s="160"/>
      <c r="DD124" s="160"/>
      <c r="DE124" s="160"/>
      <c r="DF124" s="160"/>
      <c r="DG124" s="160"/>
      <c r="DH124" s="160"/>
      <c r="DI124" s="160"/>
      <c r="DJ124" s="160"/>
      <c r="DK124" s="160"/>
      <c r="DL124" s="160"/>
      <c r="DM124" s="160"/>
      <c r="DN124" s="160"/>
      <c r="DO124" s="160"/>
      <c r="DP124" s="160"/>
      <c r="DQ124" s="160"/>
      <c r="DR124" s="160"/>
      <c r="DS124" s="160"/>
      <c r="DT124" s="160"/>
      <c r="DU124" s="160"/>
      <c r="DV124" s="160"/>
      <c r="DW124" s="160"/>
      <c r="DX124" s="160"/>
      <c r="DY124" s="160"/>
      <c r="DZ124" s="160"/>
      <c r="EA124" s="160"/>
      <c r="EB124" s="160"/>
      <c r="EC124" s="160"/>
      <c r="ED124" s="160"/>
      <c r="EE124" s="160"/>
      <c r="EF124" s="160"/>
      <c r="EG124" s="160"/>
      <c r="EH124" s="160"/>
      <c r="EI124" s="160"/>
      <c r="EJ124" s="160"/>
      <c r="EK124" s="160"/>
      <c r="EL124" s="160"/>
      <c r="EM124" s="160"/>
      <c r="EN124" s="160"/>
      <c r="EO124" s="160"/>
      <c r="EP124" s="160"/>
      <c r="EQ124" s="160"/>
      <c r="ER124" s="160"/>
      <c r="ES124" s="160"/>
      <c r="ET124" s="160"/>
      <c r="EU124" s="160"/>
      <c r="EV124" s="160"/>
      <c r="EW124" s="160"/>
      <c r="EX124" s="160"/>
      <c r="EY124" s="160"/>
      <c r="EZ124" s="160"/>
      <c r="FA124" s="160"/>
      <c r="FB124" s="160"/>
      <c r="FC124" s="160"/>
      <c r="FD124" s="160"/>
      <c r="FE124" s="160"/>
      <c r="FF124" s="160"/>
      <c r="FG124" s="160"/>
      <c r="FH124" s="160"/>
      <c r="FI124" s="160"/>
      <c r="FJ124" s="160"/>
      <c r="FK124" s="160"/>
      <c r="FL124" s="160"/>
      <c r="FM124" s="160"/>
      <c r="FN124" s="160"/>
      <c r="FO124" s="160"/>
      <c r="FP124" s="160"/>
      <c r="FQ124" s="160"/>
      <c r="FR124" s="160"/>
      <c r="FS124" s="160"/>
      <c r="FT124" s="160"/>
      <c r="FU124" s="160"/>
      <c r="FV124" s="160"/>
      <c r="FW124" s="160"/>
      <c r="FX124" s="160"/>
      <c r="FY124" s="160"/>
      <c r="FZ124" s="160"/>
      <c r="GA124" s="160"/>
      <c r="GB124" s="160"/>
      <c r="GC124" s="160"/>
      <c r="GD124" s="160"/>
      <c r="GE124" s="160"/>
    </row>
    <row r="125" spans="1:187" s="103" customFormat="1" ht="31.5" customHeight="1" thickBot="1">
      <c r="A125" s="189">
        <v>231</v>
      </c>
      <c r="B125" s="189"/>
      <c r="C125" s="189">
        <v>3722</v>
      </c>
      <c r="D125" s="189"/>
      <c r="E125" s="190"/>
      <c r="F125" s="189"/>
      <c r="G125" s="191"/>
      <c r="H125" s="191">
        <f>G120+G121+G122+G123+G124</f>
        <v>1098000</v>
      </c>
      <c r="I125" s="191"/>
      <c r="J125" s="210" t="s">
        <v>47</v>
      </c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/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  <c r="GD125" s="194"/>
      <c r="GE125" s="194"/>
    </row>
    <row r="126" spans="1:187" ht="31.5" customHeight="1">
      <c r="A126" s="178"/>
      <c r="B126" s="178"/>
      <c r="C126" s="178"/>
      <c r="D126" s="179"/>
      <c r="E126" s="195"/>
      <c r="F126" s="178"/>
      <c r="G126" s="182"/>
      <c r="H126" s="184"/>
      <c r="I126" s="182"/>
      <c r="J126" s="211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160"/>
      <c r="CM126" s="160"/>
      <c r="CN126" s="160"/>
      <c r="CO126" s="160"/>
      <c r="CP126" s="160"/>
      <c r="CQ126" s="160"/>
      <c r="CR126" s="160"/>
      <c r="CS126" s="160"/>
      <c r="CT126" s="160"/>
      <c r="CU126" s="160"/>
      <c r="CV126" s="160"/>
      <c r="CW126" s="160"/>
      <c r="CX126" s="160"/>
      <c r="CY126" s="160"/>
      <c r="CZ126" s="160"/>
      <c r="DA126" s="160"/>
      <c r="DB126" s="160"/>
      <c r="DC126" s="160"/>
      <c r="DD126" s="160"/>
      <c r="DE126" s="160"/>
      <c r="DF126" s="160"/>
      <c r="DG126" s="160"/>
      <c r="DH126" s="160"/>
      <c r="DI126" s="160"/>
      <c r="DJ126" s="160"/>
      <c r="DK126" s="160"/>
      <c r="DL126" s="160"/>
      <c r="DM126" s="160"/>
      <c r="DN126" s="160"/>
      <c r="DO126" s="160"/>
      <c r="DP126" s="160"/>
      <c r="DQ126" s="160"/>
      <c r="DR126" s="160"/>
      <c r="DS126" s="160"/>
      <c r="DT126" s="160"/>
      <c r="DU126" s="160"/>
      <c r="DV126" s="160"/>
      <c r="DW126" s="160"/>
      <c r="DX126" s="160"/>
      <c r="DY126" s="160"/>
      <c r="DZ126" s="160"/>
      <c r="EA126" s="160"/>
      <c r="EB126" s="160"/>
      <c r="EC126" s="160"/>
      <c r="ED126" s="160"/>
      <c r="EE126" s="160"/>
      <c r="EF126" s="160"/>
      <c r="EG126" s="160"/>
      <c r="EH126" s="160"/>
      <c r="EI126" s="160"/>
      <c r="EJ126" s="160"/>
      <c r="EK126" s="160"/>
      <c r="EL126" s="160"/>
      <c r="EM126" s="160"/>
      <c r="EN126" s="160"/>
      <c r="EO126" s="160"/>
      <c r="EP126" s="160"/>
      <c r="EQ126" s="160"/>
      <c r="ER126" s="160"/>
      <c r="ES126" s="160"/>
      <c r="ET126" s="160"/>
      <c r="EU126" s="160"/>
      <c r="EV126" s="160"/>
      <c r="EW126" s="160"/>
      <c r="EX126" s="160"/>
      <c r="EY126" s="160"/>
      <c r="EZ126" s="160"/>
      <c r="FA126" s="160"/>
      <c r="FB126" s="160"/>
      <c r="FC126" s="160"/>
      <c r="FD126" s="160"/>
      <c r="FE126" s="160"/>
      <c r="FF126" s="160"/>
      <c r="FG126" s="160"/>
      <c r="FH126" s="160"/>
      <c r="FI126" s="160"/>
      <c r="FJ126" s="160"/>
      <c r="FK126" s="160"/>
      <c r="FL126" s="160"/>
      <c r="FM126" s="160"/>
      <c r="FN126" s="160"/>
      <c r="FO126" s="160"/>
      <c r="FP126" s="160"/>
      <c r="FQ126" s="160"/>
      <c r="FR126" s="160"/>
      <c r="FS126" s="160"/>
      <c r="FT126" s="160"/>
      <c r="FU126" s="160"/>
      <c r="FV126" s="160"/>
      <c r="FW126" s="160"/>
      <c r="FX126" s="160"/>
      <c r="FY126" s="160"/>
      <c r="FZ126" s="160"/>
      <c r="GA126" s="160"/>
      <c r="GB126" s="160"/>
      <c r="GC126" s="160"/>
      <c r="GD126" s="160"/>
      <c r="GE126" s="160"/>
    </row>
    <row r="127" spans="1:187" ht="31.5" customHeight="1">
      <c r="A127" s="25">
        <v>231</v>
      </c>
      <c r="B127" s="25">
        <v>32</v>
      </c>
      <c r="C127" s="25">
        <v>3745</v>
      </c>
      <c r="D127" s="39">
        <v>5139</v>
      </c>
      <c r="E127" s="27"/>
      <c r="F127" s="25"/>
      <c r="G127" s="54">
        <v>250000</v>
      </c>
      <c r="H127" s="55"/>
      <c r="I127" s="56"/>
      <c r="J127" s="28" t="s">
        <v>21</v>
      </c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  <c r="BL127" s="160"/>
      <c r="BM127" s="160"/>
      <c r="BN127" s="160"/>
      <c r="BO127" s="160"/>
      <c r="BP127" s="160"/>
      <c r="BQ127" s="160"/>
      <c r="BR127" s="160"/>
      <c r="BS127" s="160"/>
      <c r="BT127" s="160"/>
      <c r="BU127" s="160"/>
      <c r="BV127" s="160"/>
      <c r="BW127" s="160"/>
      <c r="BX127" s="160"/>
      <c r="BY127" s="160"/>
      <c r="BZ127" s="160"/>
      <c r="CA127" s="160"/>
      <c r="CB127" s="160"/>
      <c r="CC127" s="160"/>
      <c r="CD127" s="160"/>
      <c r="CE127" s="160"/>
      <c r="CF127" s="160"/>
      <c r="CG127" s="160"/>
      <c r="CH127" s="160"/>
      <c r="CI127" s="160"/>
      <c r="CJ127" s="160"/>
      <c r="CK127" s="160"/>
      <c r="CL127" s="160"/>
      <c r="CM127" s="160"/>
      <c r="CN127" s="160"/>
      <c r="CO127" s="160"/>
      <c r="CP127" s="160"/>
      <c r="CQ127" s="160"/>
      <c r="CR127" s="160"/>
      <c r="CS127" s="160"/>
      <c r="CT127" s="160"/>
      <c r="CU127" s="160"/>
      <c r="CV127" s="160"/>
      <c r="CW127" s="160"/>
      <c r="CX127" s="160"/>
      <c r="CY127" s="160"/>
      <c r="CZ127" s="160"/>
      <c r="DA127" s="160"/>
      <c r="DB127" s="160"/>
      <c r="DC127" s="160"/>
      <c r="DD127" s="160"/>
      <c r="DE127" s="160"/>
      <c r="DF127" s="160"/>
      <c r="DG127" s="160"/>
      <c r="DH127" s="160"/>
      <c r="DI127" s="160"/>
      <c r="DJ127" s="160"/>
      <c r="DK127" s="160"/>
      <c r="DL127" s="160"/>
      <c r="DM127" s="160"/>
      <c r="DN127" s="160"/>
      <c r="DO127" s="160"/>
      <c r="DP127" s="160"/>
      <c r="DQ127" s="160"/>
      <c r="DR127" s="160"/>
      <c r="DS127" s="160"/>
      <c r="DT127" s="160"/>
      <c r="DU127" s="160"/>
      <c r="DV127" s="160"/>
      <c r="DW127" s="160"/>
      <c r="DX127" s="160"/>
      <c r="DY127" s="160"/>
      <c r="DZ127" s="160"/>
      <c r="EA127" s="160"/>
      <c r="EB127" s="160"/>
      <c r="EC127" s="160"/>
      <c r="ED127" s="160"/>
      <c r="EE127" s="160"/>
      <c r="EF127" s="160"/>
      <c r="EG127" s="160"/>
      <c r="EH127" s="160"/>
      <c r="EI127" s="160"/>
      <c r="EJ127" s="160"/>
      <c r="EK127" s="160"/>
      <c r="EL127" s="160"/>
      <c r="EM127" s="160"/>
      <c r="EN127" s="160"/>
      <c r="EO127" s="160"/>
      <c r="EP127" s="160"/>
      <c r="EQ127" s="160"/>
      <c r="ER127" s="160"/>
      <c r="ES127" s="160"/>
      <c r="ET127" s="160"/>
      <c r="EU127" s="160"/>
      <c r="EV127" s="160"/>
      <c r="EW127" s="160"/>
      <c r="EX127" s="160"/>
      <c r="EY127" s="160"/>
      <c r="EZ127" s="160"/>
      <c r="FA127" s="160"/>
      <c r="FB127" s="160"/>
      <c r="FC127" s="160"/>
      <c r="FD127" s="160"/>
      <c r="FE127" s="160"/>
      <c r="FF127" s="160"/>
      <c r="FG127" s="160"/>
      <c r="FH127" s="160"/>
      <c r="FI127" s="160"/>
      <c r="FJ127" s="160"/>
      <c r="FK127" s="160"/>
      <c r="FL127" s="160"/>
      <c r="FM127" s="160"/>
      <c r="FN127" s="160"/>
      <c r="FO127" s="160"/>
      <c r="FP127" s="160"/>
      <c r="FQ127" s="160"/>
      <c r="FR127" s="160"/>
      <c r="FS127" s="160"/>
      <c r="FT127" s="160"/>
      <c r="FU127" s="160"/>
      <c r="FV127" s="160"/>
      <c r="FW127" s="160"/>
      <c r="FX127" s="160"/>
      <c r="FY127" s="160"/>
      <c r="FZ127" s="160"/>
      <c r="GA127" s="160"/>
      <c r="GB127" s="160"/>
      <c r="GC127" s="160"/>
      <c r="GD127" s="160"/>
      <c r="GE127" s="160"/>
    </row>
    <row r="128" spans="1:187" ht="31.5" customHeight="1">
      <c r="A128" s="25">
        <v>231</v>
      </c>
      <c r="B128" s="25">
        <v>32</v>
      </c>
      <c r="C128" s="25">
        <v>3745</v>
      </c>
      <c r="D128" s="39">
        <v>5169</v>
      </c>
      <c r="E128" s="27"/>
      <c r="F128" s="25"/>
      <c r="G128" s="54">
        <v>100000</v>
      </c>
      <c r="H128" s="55"/>
      <c r="I128" s="56"/>
      <c r="J128" s="28" t="s">
        <v>118</v>
      </c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  <c r="BI128" s="160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0"/>
      <c r="BU128" s="160"/>
      <c r="BV128" s="160"/>
      <c r="BW128" s="160"/>
      <c r="BX128" s="160"/>
      <c r="BY128" s="160"/>
      <c r="BZ128" s="160"/>
      <c r="CA128" s="160"/>
      <c r="CB128" s="160"/>
      <c r="CC128" s="160"/>
      <c r="CD128" s="160"/>
      <c r="CE128" s="160"/>
      <c r="CF128" s="160"/>
      <c r="CG128" s="160"/>
      <c r="CH128" s="160"/>
      <c r="CI128" s="160"/>
      <c r="CJ128" s="160"/>
      <c r="CK128" s="160"/>
      <c r="CL128" s="160"/>
      <c r="CM128" s="160"/>
      <c r="CN128" s="160"/>
      <c r="CO128" s="160"/>
      <c r="CP128" s="160"/>
      <c r="CQ128" s="160"/>
      <c r="CR128" s="160"/>
      <c r="CS128" s="160"/>
      <c r="CT128" s="160"/>
      <c r="CU128" s="160"/>
      <c r="CV128" s="160"/>
      <c r="CW128" s="160"/>
      <c r="CX128" s="160"/>
      <c r="CY128" s="160"/>
      <c r="CZ128" s="160"/>
      <c r="DA128" s="160"/>
      <c r="DB128" s="160"/>
      <c r="DC128" s="160"/>
      <c r="DD128" s="160"/>
      <c r="DE128" s="160"/>
      <c r="DF128" s="160"/>
      <c r="DG128" s="160"/>
      <c r="DH128" s="160"/>
      <c r="DI128" s="160"/>
      <c r="DJ128" s="160"/>
      <c r="DK128" s="160"/>
      <c r="DL128" s="160"/>
      <c r="DM128" s="160"/>
      <c r="DN128" s="160"/>
      <c r="DO128" s="160"/>
      <c r="DP128" s="160"/>
      <c r="DQ128" s="160"/>
      <c r="DR128" s="160"/>
      <c r="DS128" s="160"/>
      <c r="DT128" s="160"/>
      <c r="DU128" s="160"/>
      <c r="DV128" s="160"/>
      <c r="DW128" s="160"/>
      <c r="DX128" s="160"/>
      <c r="DY128" s="160"/>
      <c r="DZ128" s="160"/>
      <c r="EA128" s="160"/>
      <c r="EB128" s="160"/>
      <c r="EC128" s="160"/>
      <c r="ED128" s="160"/>
      <c r="EE128" s="160"/>
      <c r="EF128" s="160"/>
      <c r="EG128" s="160"/>
      <c r="EH128" s="160"/>
      <c r="EI128" s="160"/>
      <c r="EJ128" s="160"/>
      <c r="EK128" s="160"/>
      <c r="EL128" s="160"/>
      <c r="EM128" s="160"/>
      <c r="EN128" s="160"/>
      <c r="EO128" s="160"/>
      <c r="EP128" s="160"/>
      <c r="EQ128" s="160"/>
      <c r="ER128" s="160"/>
      <c r="ES128" s="160"/>
      <c r="ET128" s="160"/>
      <c r="EU128" s="160"/>
      <c r="EV128" s="160"/>
      <c r="EW128" s="160"/>
      <c r="EX128" s="160"/>
      <c r="EY128" s="160"/>
      <c r="EZ128" s="160"/>
      <c r="FA128" s="160"/>
      <c r="FB128" s="160"/>
      <c r="FC128" s="160"/>
      <c r="FD128" s="160"/>
      <c r="FE128" s="160"/>
      <c r="FF128" s="160"/>
      <c r="FG128" s="160"/>
      <c r="FH128" s="160"/>
      <c r="FI128" s="160"/>
      <c r="FJ128" s="160"/>
      <c r="FK128" s="160"/>
      <c r="FL128" s="160"/>
      <c r="FM128" s="160"/>
      <c r="FN128" s="160"/>
      <c r="FO128" s="160"/>
      <c r="FP128" s="160"/>
      <c r="FQ128" s="160"/>
      <c r="FR128" s="160"/>
      <c r="FS128" s="160"/>
      <c r="FT128" s="160"/>
      <c r="FU128" s="160"/>
      <c r="FV128" s="160"/>
      <c r="FW128" s="160"/>
      <c r="FX128" s="160"/>
      <c r="FY128" s="160"/>
      <c r="FZ128" s="160"/>
      <c r="GA128" s="160"/>
      <c r="GB128" s="160"/>
      <c r="GC128" s="160"/>
      <c r="GD128" s="160"/>
      <c r="GE128" s="160"/>
    </row>
    <row r="129" spans="1:187" s="561" customFormat="1" ht="31.5" customHeight="1">
      <c r="A129" s="223">
        <v>231</v>
      </c>
      <c r="B129" s="223"/>
      <c r="C129" s="223">
        <v>3745</v>
      </c>
      <c r="D129" s="223"/>
      <c r="E129" s="224"/>
      <c r="F129" s="223"/>
      <c r="G129" s="225"/>
      <c r="H129" s="225">
        <f>G127+G128</f>
        <v>350000</v>
      </c>
      <c r="I129" s="225"/>
      <c r="J129" s="418" t="s">
        <v>61</v>
      </c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</row>
    <row r="130" spans="1:187" s="67" customFormat="1" ht="31.5" customHeight="1">
      <c r="A130" s="556"/>
      <c r="B130" s="556"/>
      <c r="C130" s="556"/>
      <c r="D130" s="557"/>
      <c r="E130" s="558"/>
      <c r="F130" s="556"/>
      <c r="G130" s="559"/>
      <c r="H130" s="560"/>
      <c r="I130" s="559"/>
      <c r="J130" s="205" t="s">
        <v>194</v>
      </c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</row>
    <row r="131" spans="1:187" s="61" customFormat="1" ht="31.5" customHeight="1">
      <c r="A131" s="473"/>
      <c r="B131" s="473"/>
      <c r="C131" s="473"/>
      <c r="D131" s="474"/>
      <c r="E131" s="475"/>
      <c r="F131" s="473"/>
      <c r="G131" s="476"/>
      <c r="H131" s="477"/>
      <c r="I131" s="476"/>
      <c r="J131" s="478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</row>
    <row r="132" spans="1:187" ht="31.5" customHeight="1">
      <c r="A132" s="25">
        <v>231</v>
      </c>
      <c r="B132" s="25">
        <v>32</v>
      </c>
      <c r="C132" s="25">
        <v>5512</v>
      </c>
      <c r="D132" s="537">
        <v>5222</v>
      </c>
      <c r="E132" s="27"/>
      <c r="F132" s="25"/>
      <c r="G132" s="54">
        <v>400000</v>
      </c>
      <c r="H132" s="55"/>
      <c r="I132" s="56"/>
      <c r="J132" s="28" t="s">
        <v>231</v>
      </c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60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  <c r="CL132" s="160"/>
      <c r="CM132" s="160"/>
      <c r="CN132" s="160"/>
      <c r="CO132" s="160"/>
      <c r="CP132" s="160"/>
      <c r="CQ132" s="160"/>
      <c r="CR132" s="160"/>
      <c r="CS132" s="160"/>
      <c r="CT132" s="160"/>
      <c r="CU132" s="160"/>
      <c r="CV132" s="160"/>
      <c r="CW132" s="160"/>
      <c r="CX132" s="160"/>
      <c r="CY132" s="160"/>
      <c r="CZ132" s="160"/>
      <c r="DA132" s="160"/>
      <c r="DB132" s="160"/>
      <c r="DC132" s="160"/>
      <c r="DD132" s="160"/>
      <c r="DE132" s="160"/>
      <c r="DF132" s="160"/>
      <c r="DG132" s="160"/>
      <c r="DH132" s="160"/>
      <c r="DI132" s="160"/>
      <c r="DJ132" s="160"/>
      <c r="DK132" s="160"/>
      <c r="DL132" s="160"/>
      <c r="DM132" s="160"/>
      <c r="DN132" s="160"/>
      <c r="DO132" s="160"/>
      <c r="DP132" s="160"/>
      <c r="DQ132" s="160"/>
      <c r="DR132" s="160"/>
      <c r="DS132" s="160"/>
      <c r="DT132" s="160"/>
      <c r="DU132" s="160"/>
      <c r="DV132" s="160"/>
      <c r="DW132" s="160"/>
      <c r="DX132" s="160"/>
      <c r="DY132" s="160"/>
      <c r="DZ132" s="160"/>
      <c r="EA132" s="160"/>
      <c r="EB132" s="160"/>
      <c r="EC132" s="160"/>
      <c r="ED132" s="160"/>
      <c r="EE132" s="160"/>
      <c r="EF132" s="160"/>
      <c r="EG132" s="160"/>
      <c r="EH132" s="160"/>
      <c r="EI132" s="160"/>
      <c r="EJ132" s="160"/>
      <c r="EK132" s="160"/>
      <c r="EL132" s="160"/>
      <c r="EM132" s="160"/>
      <c r="EN132" s="160"/>
      <c r="EO132" s="160"/>
      <c r="EP132" s="160"/>
      <c r="EQ132" s="160"/>
      <c r="ER132" s="160"/>
      <c r="ES132" s="160"/>
      <c r="ET132" s="160"/>
      <c r="EU132" s="160"/>
      <c r="EV132" s="160"/>
      <c r="EW132" s="160"/>
      <c r="EX132" s="160"/>
      <c r="EY132" s="160"/>
      <c r="EZ132" s="160"/>
      <c r="FA132" s="160"/>
      <c r="FB132" s="160"/>
      <c r="FC132" s="160"/>
      <c r="FD132" s="160"/>
      <c r="FE132" s="160"/>
      <c r="FF132" s="160"/>
      <c r="FG132" s="160"/>
      <c r="FH132" s="160"/>
      <c r="FI132" s="160"/>
      <c r="FJ132" s="160"/>
      <c r="FK132" s="160"/>
      <c r="FL132" s="160"/>
      <c r="FM132" s="160"/>
      <c r="FN132" s="160"/>
      <c r="FO132" s="160"/>
      <c r="FP132" s="160"/>
      <c r="FQ132" s="160"/>
      <c r="FR132" s="160"/>
      <c r="FS132" s="160"/>
      <c r="FT132" s="160"/>
      <c r="FU132" s="160"/>
      <c r="FV132" s="160"/>
      <c r="FW132" s="160"/>
      <c r="FX132" s="160"/>
      <c r="FY132" s="160"/>
      <c r="FZ132" s="160"/>
      <c r="GA132" s="160"/>
      <c r="GB132" s="160"/>
      <c r="GC132" s="160"/>
      <c r="GD132" s="160"/>
      <c r="GE132" s="160"/>
    </row>
    <row r="133" spans="1:187" s="103" customFormat="1" ht="31.5" customHeight="1" thickBot="1">
      <c r="A133" s="189">
        <v>231</v>
      </c>
      <c r="B133" s="223"/>
      <c r="C133" s="223">
        <v>5512</v>
      </c>
      <c r="D133" s="223"/>
      <c r="E133" s="224"/>
      <c r="F133" s="223"/>
      <c r="G133" s="225"/>
      <c r="H133" s="225">
        <f>G132</f>
        <v>400000</v>
      </c>
      <c r="I133" s="225"/>
      <c r="J133" s="418" t="s">
        <v>80</v>
      </c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194"/>
      <c r="AW133" s="194"/>
      <c r="AX133" s="194"/>
      <c r="AY133" s="194"/>
      <c r="AZ133" s="194"/>
      <c r="BA133" s="194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  <c r="BM133" s="194"/>
      <c r="BN133" s="194"/>
      <c r="BO133" s="194"/>
      <c r="BP133" s="194"/>
      <c r="BQ133" s="194"/>
      <c r="BR133" s="194"/>
      <c r="BS133" s="194"/>
      <c r="BT133" s="194"/>
      <c r="BU133" s="194"/>
      <c r="BV133" s="194"/>
      <c r="BW133" s="194"/>
      <c r="BX133" s="194"/>
      <c r="BY133" s="194"/>
      <c r="BZ133" s="194"/>
      <c r="CA133" s="194"/>
      <c r="CB133" s="194"/>
      <c r="CC133" s="194"/>
      <c r="CD133" s="194"/>
      <c r="CE133" s="194"/>
      <c r="CF133" s="194"/>
      <c r="CG133" s="194"/>
      <c r="CH133" s="194"/>
      <c r="CI133" s="194"/>
      <c r="CJ133" s="194"/>
      <c r="CK133" s="194"/>
      <c r="CL133" s="194"/>
      <c r="CM133" s="194"/>
      <c r="CN133" s="194"/>
      <c r="CO133" s="194"/>
      <c r="CP133" s="194"/>
      <c r="CQ133" s="194"/>
      <c r="CR133" s="194"/>
      <c r="CS133" s="194"/>
      <c r="CT133" s="194"/>
      <c r="CU133" s="194"/>
      <c r="CV133" s="194"/>
      <c r="CW133" s="194"/>
      <c r="CX133" s="194"/>
      <c r="CY133" s="194"/>
      <c r="CZ133" s="194"/>
      <c r="DA133" s="194"/>
      <c r="DB133" s="194"/>
      <c r="DC133" s="194"/>
      <c r="DD133" s="194"/>
      <c r="DE133" s="194"/>
      <c r="DF133" s="194"/>
      <c r="DG133" s="194"/>
      <c r="DH133" s="194"/>
      <c r="DI133" s="194"/>
      <c r="DJ133" s="194"/>
      <c r="DK133" s="194"/>
      <c r="DL133" s="194"/>
      <c r="DM133" s="194"/>
      <c r="DN133" s="194"/>
      <c r="DO133" s="194"/>
      <c r="DP133" s="194"/>
      <c r="DQ133" s="194"/>
      <c r="DR133" s="194"/>
      <c r="DS133" s="194"/>
      <c r="DT133" s="194"/>
      <c r="DU133" s="194"/>
      <c r="DV133" s="194"/>
      <c r="DW133" s="194"/>
      <c r="DX133" s="194"/>
      <c r="DY133" s="194"/>
      <c r="DZ133" s="194"/>
      <c r="EA133" s="194"/>
      <c r="EB133" s="194"/>
      <c r="EC133" s="194"/>
      <c r="ED133" s="194"/>
      <c r="EE133" s="194"/>
      <c r="EF133" s="194"/>
      <c r="EG133" s="194"/>
      <c r="EH133" s="194"/>
      <c r="EI133" s="194"/>
      <c r="EJ133" s="194"/>
      <c r="EK133" s="194"/>
      <c r="EL133" s="194"/>
      <c r="EM133" s="194"/>
      <c r="EN133" s="194"/>
      <c r="EO133" s="194"/>
      <c r="EP133" s="194"/>
      <c r="EQ133" s="194"/>
      <c r="ER133" s="194"/>
      <c r="ES133" s="194"/>
      <c r="ET133" s="194"/>
      <c r="EU133" s="194"/>
      <c r="EV133" s="194"/>
      <c r="EW133" s="194"/>
      <c r="EX133" s="194"/>
      <c r="EY133" s="194"/>
      <c r="EZ133" s="194"/>
      <c r="FA133" s="194"/>
      <c r="FB133" s="194"/>
      <c r="FC133" s="194"/>
      <c r="FD133" s="194"/>
      <c r="FE133" s="194"/>
      <c r="FF133" s="194"/>
      <c r="FG133" s="194"/>
      <c r="FH133" s="194"/>
      <c r="FI133" s="194"/>
      <c r="FJ133" s="194"/>
      <c r="FK133" s="194"/>
      <c r="FL133" s="194"/>
      <c r="FM133" s="194"/>
      <c r="FN133" s="194"/>
      <c r="FO133" s="194"/>
      <c r="FP133" s="194"/>
      <c r="FQ133" s="194"/>
      <c r="FR133" s="194"/>
      <c r="FS133" s="194"/>
      <c r="FT133" s="194"/>
      <c r="FU133" s="194"/>
      <c r="FV133" s="194"/>
      <c r="FW133" s="194"/>
      <c r="FX133" s="194"/>
      <c r="FY133" s="194"/>
      <c r="FZ133" s="194"/>
      <c r="GA133" s="194"/>
      <c r="GB133" s="194"/>
      <c r="GC133" s="194"/>
      <c r="GD133" s="194"/>
      <c r="GE133" s="194"/>
    </row>
    <row r="134" spans="1:187" ht="31.5" customHeight="1">
      <c r="A134" s="212"/>
      <c r="B134" s="202"/>
      <c r="C134" s="202"/>
      <c r="D134" s="227"/>
      <c r="E134" s="228"/>
      <c r="F134" s="202"/>
      <c r="G134" s="56"/>
      <c r="H134" s="55"/>
      <c r="I134" s="56"/>
      <c r="J134" s="214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  <c r="BL134" s="160"/>
      <c r="BM134" s="160"/>
      <c r="BN134" s="160"/>
      <c r="BO134" s="160"/>
      <c r="BP134" s="160"/>
      <c r="BQ134" s="160"/>
      <c r="BR134" s="160"/>
      <c r="BS134" s="160"/>
      <c r="BT134" s="160"/>
      <c r="BU134" s="160"/>
      <c r="BV134" s="160"/>
      <c r="BW134" s="160"/>
      <c r="BX134" s="160"/>
      <c r="BY134" s="160"/>
      <c r="BZ134" s="160"/>
      <c r="CA134" s="160"/>
      <c r="CB134" s="160"/>
      <c r="CC134" s="160"/>
      <c r="CD134" s="160"/>
      <c r="CE134" s="160"/>
      <c r="CF134" s="160"/>
      <c r="CG134" s="160"/>
      <c r="CH134" s="160"/>
      <c r="CI134" s="160"/>
      <c r="CJ134" s="160"/>
      <c r="CK134" s="160"/>
      <c r="CL134" s="160"/>
      <c r="CM134" s="160"/>
      <c r="CN134" s="160"/>
      <c r="CO134" s="160"/>
      <c r="CP134" s="160"/>
      <c r="CQ134" s="160"/>
      <c r="CR134" s="160"/>
      <c r="CS134" s="160"/>
      <c r="CT134" s="160"/>
      <c r="CU134" s="160"/>
      <c r="CV134" s="160"/>
      <c r="CW134" s="160"/>
      <c r="CX134" s="160"/>
      <c r="CY134" s="160"/>
      <c r="CZ134" s="160"/>
      <c r="DA134" s="160"/>
      <c r="DB134" s="160"/>
      <c r="DC134" s="160"/>
      <c r="DD134" s="160"/>
      <c r="DE134" s="160"/>
      <c r="DF134" s="160"/>
      <c r="DG134" s="160"/>
      <c r="DH134" s="160"/>
      <c r="DI134" s="160"/>
      <c r="DJ134" s="160"/>
      <c r="DK134" s="160"/>
      <c r="DL134" s="160"/>
      <c r="DM134" s="160"/>
      <c r="DN134" s="160"/>
      <c r="DO134" s="160"/>
      <c r="DP134" s="160"/>
      <c r="DQ134" s="160"/>
      <c r="DR134" s="160"/>
      <c r="DS134" s="160"/>
      <c r="DT134" s="160"/>
      <c r="DU134" s="160"/>
      <c r="DV134" s="160"/>
      <c r="DW134" s="160"/>
      <c r="DX134" s="160"/>
      <c r="DY134" s="160"/>
      <c r="DZ134" s="160"/>
      <c r="EA134" s="160"/>
      <c r="EB134" s="160"/>
      <c r="EC134" s="160"/>
      <c r="ED134" s="160"/>
      <c r="EE134" s="160"/>
      <c r="EF134" s="160"/>
      <c r="EG134" s="160"/>
      <c r="EH134" s="160"/>
      <c r="EI134" s="160"/>
      <c r="EJ134" s="160"/>
      <c r="EK134" s="160"/>
      <c r="EL134" s="160"/>
      <c r="EM134" s="160"/>
      <c r="EN134" s="160"/>
      <c r="EO134" s="160"/>
      <c r="EP134" s="160"/>
      <c r="EQ134" s="160"/>
      <c r="ER134" s="160"/>
      <c r="ES134" s="160"/>
      <c r="ET134" s="160"/>
      <c r="EU134" s="160"/>
      <c r="EV134" s="160"/>
      <c r="EW134" s="160"/>
      <c r="EX134" s="160"/>
      <c r="EY134" s="160"/>
      <c r="EZ134" s="160"/>
      <c r="FA134" s="160"/>
      <c r="FB134" s="160"/>
      <c r="FC134" s="160"/>
      <c r="FD134" s="160"/>
      <c r="FE134" s="160"/>
      <c r="FF134" s="160"/>
      <c r="FG134" s="160"/>
      <c r="FH134" s="160"/>
      <c r="FI134" s="160"/>
      <c r="FJ134" s="160"/>
      <c r="FK134" s="160"/>
      <c r="FL134" s="160"/>
      <c r="FM134" s="160"/>
      <c r="FN134" s="160"/>
      <c r="FO134" s="160"/>
      <c r="FP134" s="160"/>
      <c r="FQ134" s="160"/>
      <c r="FR134" s="160"/>
      <c r="FS134" s="160"/>
      <c r="FT134" s="160"/>
      <c r="FU134" s="160"/>
      <c r="FV134" s="160"/>
      <c r="FW134" s="160"/>
      <c r="FX134" s="160"/>
      <c r="FY134" s="160"/>
      <c r="FZ134" s="160"/>
      <c r="GA134" s="160"/>
      <c r="GB134" s="160"/>
      <c r="GC134" s="160"/>
      <c r="GD134" s="160"/>
      <c r="GE134" s="160"/>
    </row>
    <row r="135" spans="1:187" ht="31.5" customHeight="1">
      <c r="A135" s="25">
        <v>231</v>
      </c>
      <c r="B135" s="25">
        <v>32</v>
      </c>
      <c r="C135" s="25">
        <v>6112</v>
      </c>
      <c r="D135" s="215">
        <v>5023</v>
      </c>
      <c r="E135" s="27"/>
      <c r="F135" s="25"/>
      <c r="G135" s="54">
        <v>850000</v>
      </c>
      <c r="H135" s="55"/>
      <c r="I135" s="56"/>
      <c r="J135" s="28" t="s">
        <v>49</v>
      </c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60"/>
      <c r="BU135" s="160"/>
      <c r="BV135" s="160"/>
      <c r="BW135" s="160"/>
      <c r="BX135" s="160"/>
      <c r="BY135" s="160"/>
      <c r="BZ135" s="160"/>
      <c r="CA135" s="160"/>
      <c r="CB135" s="160"/>
      <c r="CC135" s="160"/>
      <c r="CD135" s="160"/>
      <c r="CE135" s="160"/>
      <c r="CF135" s="160"/>
      <c r="CG135" s="160"/>
      <c r="CH135" s="160"/>
      <c r="CI135" s="160"/>
      <c r="CJ135" s="160"/>
      <c r="CK135" s="160"/>
      <c r="CL135" s="160"/>
      <c r="CM135" s="160"/>
      <c r="CN135" s="160"/>
      <c r="CO135" s="160"/>
      <c r="CP135" s="160"/>
      <c r="CQ135" s="160"/>
      <c r="CR135" s="160"/>
      <c r="CS135" s="160"/>
      <c r="CT135" s="160"/>
      <c r="CU135" s="160"/>
      <c r="CV135" s="160"/>
      <c r="CW135" s="160"/>
      <c r="CX135" s="160"/>
      <c r="CY135" s="160"/>
      <c r="CZ135" s="160"/>
      <c r="DA135" s="160"/>
      <c r="DB135" s="160"/>
      <c r="DC135" s="160"/>
      <c r="DD135" s="160"/>
      <c r="DE135" s="160"/>
      <c r="DF135" s="160"/>
      <c r="DG135" s="160"/>
      <c r="DH135" s="160"/>
      <c r="DI135" s="160"/>
      <c r="DJ135" s="160"/>
      <c r="DK135" s="160"/>
      <c r="DL135" s="160"/>
      <c r="DM135" s="160"/>
      <c r="DN135" s="160"/>
      <c r="DO135" s="160"/>
      <c r="DP135" s="160"/>
      <c r="DQ135" s="160"/>
      <c r="DR135" s="160"/>
      <c r="DS135" s="160"/>
      <c r="DT135" s="160"/>
      <c r="DU135" s="160"/>
      <c r="DV135" s="160"/>
      <c r="DW135" s="160"/>
      <c r="DX135" s="160"/>
      <c r="DY135" s="160"/>
      <c r="DZ135" s="160"/>
      <c r="EA135" s="160"/>
      <c r="EB135" s="160"/>
      <c r="EC135" s="160"/>
      <c r="ED135" s="160"/>
      <c r="EE135" s="160"/>
      <c r="EF135" s="160"/>
      <c r="EG135" s="160"/>
      <c r="EH135" s="160"/>
      <c r="EI135" s="160"/>
      <c r="EJ135" s="160"/>
      <c r="EK135" s="160"/>
      <c r="EL135" s="160"/>
      <c r="EM135" s="160"/>
      <c r="EN135" s="160"/>
      <c r="EO135" s="160"/>
      <c r="EP135" s="160"/>
      <c r="EQ135" s="160"/>
      <c r="ER135" s="160"/>
      <c r="ES135" s="160"/>
      <c r="ET135" s="160"/>
      <c r="EU135" s="160"/>
      <c r="EV135" s="160"/>
      <c r="EW135" s="160"/>
      <c r="EX135" s="160"/>
      <c r="EY135" s="160"/>
      <c r="EZ135" s="160"/>
      <c r="FA135" s="160"/>
      <c r="FB135" s="160"/>
      <c r="FC135" s="160"/>
      <c r="FD135" s="160"/>
      <c r="FE135" s="160"/>
      <c r="FF135" s="160"/>
      <c r="FG135" s="160"/>
      <c r="FH135" s="160"/>
      <c r="FI135" s="160"/>
      <c r="FJ135" s="160"/>
      <c r="FK135" s="160"/>
      <c r="FL135" s="160"/>
      <c r="FM135" s="160"/>
      <c r="FN135" s="160"/>
      <c r="FO135" s="160"/>
      <c r="FP135" s="160"/>
      <c r="FQ135" s="160"/>
      <c r="FR135" s="160"/>
      <c r="FS135" s="160"/>
      <c r="FT135" s="160"/>
      <c r="FU135" s="160"/>
      <c r="FV135" s="160"/>
      <c r="FW135" s="160"/>
      <c r="FX135" s="160"/>
      <c r="FY135" s="160"/>
      <c r="FZ135" s="160"/>
      <c r="GA135" s="160"/>
      <c r="GB135" s="160"/>
      <c r="GC135" s="160"/>
      <c r="GD135" s="160"/>
      <c r="GE135" s="160"/>
    </row>
    <row r="136" spans="1:187" ht="31.5" customHeight="1">
      <c r="A136" s="25">
        <v>231</v>
      </c>
      <c r="B136" s="25">
        <v>32</v>
      </c>
      <c r="C136" s="25">
        <v>6112</v>
      </c>
      <c r="D136" s="215">
        <v>5031</v>
      </c>
      <c r="E136" s="27"/>
      <c r="F136" s="25"/>
      <c r="G136" s="54">
        <v>180000</v>
      </c>
      <c r="H136" s="55"/>
      <c r="I136" s="56"/>
      <c r="J136" s="28" t="s">
        <v>63</v>
      </c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160"/>
      <c r="CG136" s="160"/>
      <c r="CH136" s="160"/>
      <c r="CI136" s="160"/>
      <c r="CJ136" s="160"/>
      <c r="CK136" s="160"/>
      <c r="CL136" s="160"/>
      <c r="CM136" s="160"/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60"/>
      <c r="CZ136" s="160"/>
      <c r="DA136" s="160"/>
      <c r="DB136" s="160"/>
      <c r="DC136" s="160"/>
      <c r="DD136" s="160"/>
      <c r="DE136" s="160"/>
      <c r="DF136" s="160"/>
      <c r="DG136" s="160"/>
      <c r="DH136" s="160"/>
      <c r="DI136" s="160"/>
      <c r="DJ136" s="160"/>
      <c r="DK136" s="160"/>
      <c r="DL136" s="160"/>
      <c r="DM136" s="160"/>
      <c r="DN136" s="160"/>
      <c r="DO136" s="160"/>
      <c r="DP136" s="160"/>
      <c r="DQ136" s="160"/>
      <c r="DR136" s="160"/>
      <c r="DS136" s="160"/>
      <c r="DT136" s="160"/>
      <c r="DU136" s="160"/>
      <c r="DV136" s="160"/>
      <c r="DW136" s="160"/>
      <c r="DX136" s="160"/>
      <c r="DY136" s="160"/>
      <c r="DZ136" s="160"/>
      <c r="EA136" s="160"/>
      <c r="EB136" s="160"/>
      <c r="EC136" s="160"/>
      <c r="ED136" s="160"/>
      <c r="EE136" s="160"/>
      <c r="EF136" s="160"/>
      <c r="EG136" s="160"/>
      <c r="EH136" s="160"/>
      <c r="EI136" s="160"/>
      <c r="EJ136" s="160"/>
      <c r="EK136" s="160"/>
      <c r="EL136" s="160"/>
      <c r="EM136" s="160"/>
      <c r="EN136" s="160"/>
      <c r="EO136" s="160"/>
      <c r="EP136" s="160"/>
      <c r="EQ136" s="160"/>
      <c r="ER136" s="160"/>
      <c r="ES136" s="160"/>
      <c r="ET136" s="160"/>
      <c r="EU136" s="160"/>
      <c r="EV136" s="160"/>
      <c r="EW136" s="160"/>
      <c r="EX136" s="160"/>
      <c r="EY136" s="160"/>
      <c r="EZ136" s="160"/>
      <c r="FA136" s="160"/>
      <c r="FB136" s="160"/>
      <c r="FC136" s="160"/>
      <c r="FD136" s="160"/>
      <c r="FE136" s="160"/>
      <c r="FF136" s="160"/>
      <c r="FG136" s="160"/>
      <c r="FH136" s="160"/>
      <c r="FI136" s="160"/>
      <c r="FJ136" s="160"/>
      <c r="FK136" s="160"/>
      <c r="FL136" s="160"/>
      <c r="FM136" s="160"/>
      <c r="FN136" s="160"/>
      <c r="FO136" s="160"/>
      <c r="FP136" s="160"/>
      <c r="FQ136" s="160"/>
      <c r="FR136" s="160"/>
      <c r="FS136" s="160"/>
      <c r="FT136" s="160"/>
      <c r="FU136" s="160"/>
      <c r="FV136" s="160"/>
      <c r="FW136" s="160"/>
      <c r="FX136" s="160"/>
      <c r="FY136" s="160"/>
      <c r="FZ136" s="160"/>
      <c r="GA136" s="160"/>
      <c r="GB136" s="160"/>
      <c r="GC136" s="160"/>
      <c r="GD136" s="160"/>
      <c r="GE136" s="160"/>
    </row>
    <row r="137" spans="1:187" ht="31.5" customHeight="1">
      <c r="A137" s="25">
        <v>231</v>
      </c>
      <c r="B137" s="25">
        <v>32</v>
      </c>
      <c r="C137" s="25">
        <v>6112</v>
      </c>
      <c r="D137" s="215">
        <v>5032</v>
      </c>
      <c r="E137" s="27"/>
      <c r="F137" s="25"/>
      <c r="G137" s="54">
        <v>80000</v>
      </c>
      <c r="H137" s="55"/>
      <c r="I137" s="56"/>
      <c r="J137" s="28" t="s">
        <v>50</v>
      </c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60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  <c r="CL137" s="160"/>
      <c r="CM137" s="160"/>
      <c r="CN137" s="160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160"/>
      <c r="CY137" s="160"/>
      <c r="CZ137" s="160"/>
      <c r="DA137" s="160"/>
      <c r="DB137" s="160"/>
      <c r="DC137" s="160"/>
      <c r="DD137" s="160"/>
      <c r="DE137" s="160"/>
      <c r="DF137" s="160"/>
      <c r="DG137" s="160"/>
      <c r="DH137" s="160"/>
      <c r="DI137" s="160"/>
      <c r="DJ137" s="160"/>
      <c r="DK137" s="160"/>
      <c r="DL137" s="160"/>
      <c r="DM137" s="160"/>
      <c r="DN137" s="160"/>
      <c r="DO137" s="160"/>
      <c r="DP137" s="160"/>
      <c r="DQ137" s="160"/>
      <c r="DR137" s="160"/>
      <c r="DS137" s="160"/>
      <c r="DT137" s="160"/>
      <c r="DU137" s="160"/>
      <c r="DV137" s="160"/>
      <c r="DW137" s="160"/>
      <c r="DX137" s="160"/>
      <c r="DY137" s="160"/>
      <c r="DZ137" s="160"/>
      <c r="EA137" s="160"/>
      <c r="EB137" s="160"/>
      <c r="EC137" s="160"/>
      <c r="ED137" s="160"/>
      <c r="EE137" s="160"/>
      <c r="EF137" s="160"/>
      <c r="EG137" s="160"/>
      <c r="EH137" s="160"/>
      <c r="EI137" s="160"/>
      <c r="EJ137" s="160"/>
      <c r="EK137" s="160"/>
      <c r="EL137" s="160"/>
      <c r="EM137" s="160"/>
      <c r="EN137" s="160"/>
      <c r="EO137" s="160"/>
      <c r="EP137" s="160"/>
      <c r="EQ137" s="160"/>
      <c r="ER137" s="160"/>
      <c r="ES137" s="160"/>
      <c r="ET137" s="160"/>
      <c r="EU137" s="160"/>
      <c r="EV137" s="160"/>
      <c r="EW137" s="160"/>
      <c r="EX137" s="160"/>
      <c r="EY137" s="160"/>
      <c r="EZ137" s="160"/>
      <c r="FA137" s="160"/>
      <c r="FB137" s="160"/>
      <c r="FC137" s="160"/>
      <c r="FD137" s="160"/>
      <c r="FE137" s="160"/>
      <c r="FF137" s="160"/>
      <c r="FG137" s="160"/>
      <c r="FH137" s="160"/>
      <c r="FI137" s="160"/>
      <c r="FJ137" s="160"/>
      <c r="FK137" s="160"/>
      <c r="FL137" s="160"/>
      <c r="FM137" s="160"/>
      <c r="FN137" s="160"/>
      <c r="FO137" s="160"/>
      <c r="FP137" s="160"/>
      <c r="FQ137" s="160"/>
      <c r="FR137" s="160"/>
      <c r="FS137" s="160"/>
      <c r="FT137" s="160"/>
      <c r="FU137" s="160"/>
      <c r="FV137" s="160"/>
      <c r="FW137" s="160"/>
      <c r="FX137" s="160"/>
      <c r="FY137" s="160"/>
      <c r="FZ137" s="160"/>
      <c r="GA137" s="160"/>
      <c r="GB137" s="160"/>
      <c r="GC137" s="160"/>
      <c r="GD137" s="160"/>
      <c r="GE137" s="160"/>
    </row>
    <row r="138" spans="1:187" ht="31.5" customHeight="1">
      <c r="A138" s="25">
        <v>231</v>
      </c>
      <c r="B138" s="25">
        <v>32</v>
      </c>
      <c r="C138" s="25">
        <v>6112</v>
      </c>
      <c r="D138" s="229">
        <v>5175</v>
      </c>
      <c r="E138" s="230"/>
      <c r="F138" s="231"/>
      <c r="G138" s="232">
        <v>5000</v>
      </c>
      <c r="H138" s="233"/>
      <c r="I138" s="234"/>
      <c r="J138" s="235" t="s">
        <v>224</v>
      </c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0"/>
      <c r="CA138" s="160"/>
      <c r="CB138" s="160"/>
      <c r="CC138" s="160"/>
      <c r="CD138" s="160"/>
      <c r="CE138" s="160"/>
      <c r="CF138" s="160"/>
      <c r="CG138" s="160"/>
      <c r="CH138" s="160"/>
      <c r="CI138" s="160"/>
      <c r="CJ138" s="160"/>
      <c r="CK138" s="160"/>
      <c r="CL138" s="160"/>
      <c r="CM138" s="160"/>
      <c r="CN138" s="160"/>
      <c r="CO138" s="160"/>
      <c r="CP138" s="160"/>
      <c r="CQ138" s="160"/>
      <c r="CR138" s="160"/>
      <c r="CS138" s="160"/>
      <c r="CT138" s="160"/>
      <c r="CU138" s="160"/>
      <c r="CV138" s="160"/>
      <c r="CW138" s="160"/>
      <c r="CX138" s="160"/>
      <c r="CY138" s="160"/>
      <c r="CZ138" s="160"/>
      <c r="DA138" s="160"/>
      <c r="DB138" s="160"/>
      <c r="DC138" s="160"/>
      <c r="DD138" s="160"/>
      <c r="DE138" s="160"/>
      <c r="DF138" s="160"/>
      <c r="DG138" s="160"/>
      <c r="DH138" s="160"/>
      <c r="DI138" s="160"/>
      <c r="DJ138" s="160"/>
      <c r="DK138" s="160"/>
      <c r="DL138" s="160"/>
      <c r="DM138" s="160"/>
      <c r="DN138" s="160"/>
      <c r="DO138" s="160"/>
      <c r="DP138" s="160"/>
      <c r="DQ138" s="160"/>
      <c r="DR138" s="160"/>
      <c r="DS138" s="160"/>
      <c r="DT138" s="160"/>
      <c r="DU138" s="160"/>
      <c r="DV138" s="160"/>
      <c r="DW138" s="160"/>
      <c r="DX138" s="160"/>
      <c r="DY138" s="160"/>
      <c r="DZ138" s="160"/>
      <c r="EA138" s="160"/>
      <c r="EB138" s="160"/>
      <c r="EC138" s="160"/>
      <c r="ED138" s="160"/>
      <c r="EE138" s="160"/>
      <c r="EF138" s="160"/>
      <c r="EG138" s="160"/>
      <c r="EH138" s="160"/>
      <c r="EI138" s="160"/>
      <c r="EJ138" s="160"/>
      <c r="EK138" s="160"/>
      <c r="EL138" s="160"/>
      <c r="EM138" s="160"/>
      <c r="EN138" s="160"/>
      <c r="EO138" s="160"/>
      <c r="EP138" s="160"/>
      <c r="EQ138" s="160"/>
      <c r="ER138" s="160"/>
      <c r="ES138" s="160"/>
      <c r="ET138" s="160"/>
      <c r="EU138" s="160"/>
      <c r="EV138" s="160"/>
      <c r="EW138" s="160"/>
      <c r="EX138" s="160"/>
      <c r="EY138" s="160"/>
      <c r="EZ138" s="160"/>
      <c r="FA138" s="160"/>
      <c r="FB138" s="160"/>
      <c r="FC138" s="160"/>
      <c r="FD138" s="160"/>
      <c r="FE138" s="160"/>
      <c r="FF138" s="160"/>
      <c r="FG138" s="160"/>
      <c r="FH138" s="160"/>
      <c r="FI138" s="160"/>
      <c r="FJ138" s="160"/>
      <c r="FK138" s="160"/>
      <c r="FL138" s="160"/>
      <c r="FM138" s="160"/>
      <c r="FN138" s="160"/>
      <c r="FO138" s="160"/>
      <c r="FP138" s="160"/>
      <c r="FQ138" s="160"/>
      <c r="FR138" s="160"/>
      <c r="FS138" s="160"/>
      <c r="FT138" s="160"/>
      <c r="FU138" s="160"/>
      <c r="FV138" s="160"/>
      <c r="FW138" s="160"/>
      <c r="FX138" s="160"/>
      <c r="FY138" s="160"/>
      <c r="FZ138" s="160"/>
      <c r="GA138" s="160"/>
      <c r="GB138" s="160"/>
      <c r="GC138" s="160"/>
      <c r="GD138" s="160"/>
      <c r="GE138" s="160"/>
    </row>
    <row r="139" spans="1:187" ht="31.5" customHeight="1">
      <c r="A139" s="25">
        <v>231</v>
      </c>
      <c r="B139" s="25">
        <v>32</v>
      </c>
      <c r="C139" s="25">
        <v>6112</v>
      </c>
      <c r="D139" s="236">
        <v>5424</v>
      </c>
      <c r="E139" s="230"/>
      <c r="F139" s="231"/>
      <c r="G139" s="232">
        <v>10000</v>
      </c>
      <c r="H139" s="233"/>
      <c r="I139" s="234"/>
      <c r="J139" s="235" t="s">
        <v>163</v>
      </c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  <c r="BL139" s="160"/>
      <c r="BM139" s="160"/>
      <c r="BN139" s="160"/>
      <c r="BO139" s="160"/>
      <c r="BP139" s="160"/>
      <c r="BQ139" s="160"/>
      <c r="BR139" s="160"/>
      <c r="BS139" s="160"/>
      <c r="BT139" s="160"/>
      <c r="BU139" s="160"/>
      <c r="BV139" s="160"/>
      <c r="BW139" s="160"/>
      <c r="BX139" s="160"/>
      <c r="BY139" s="160"/>
      <c r="BZ139" s="160"/>
      <c r="CA139" s="160"/>
      <c r="CB139" s="160"/>
      <c r="CC139" s="160"/>
      <c r="CD139" s="160"/>
      <c r="CE139" s="160"/>
      <c r="CF139" s="160"/>
      <c r="CG139" s="160"/>
      <c r="CH139" s="160"/>
      <c r="CI139" s="160"/>
      <c r="CJ139" s="160"/>
      <c r="CK139" s="160"/>
      <c r="CL139" s="160"/>
      <c r="CM139" s="160"/>
      <c r="CN139" s="160"/>
      <c r="CO139" s="160"/>
      <c r="CP139" s="160"/>
      <c r="CQ139" s="160"/>
      <c r="CR139" s="160"/>
      <c r="CS139" s="160"/>
      <c r="CT139" s="160"/>
      <c r="CU139" s="160"/>
      <c r="CV139" s="160"/>
      <c r="CW139" s="160"/>
      <c r="CX139" s="160"/>
      <c r="CY139" s="160"/>
      <c r="CZ139" s="160"/>
      <c r="DA139" s="160"/>
      <c r="DB139" s="160"/>
      <c r="DC139" s="160"/>
      <c r="DD139" s="160"/>
      <c r="DE139" s="160"/>
      <c r="DF139" s="160"/>
      <c r="DG139" s="160"/>
      <c r="DH139" s="160"/>
      <c r="DI139" s="160"/>
      <c r="DJ139" s="160"/>
      <c r="DK139" s="160"/>
      <c r="DL139" s="160"/>
      <c r="DM139" s="160"/>
      <c r="DN139" s="160"/>
      <c r="DO139" s="160"/>
      <c r="DP139" s="160"/>
      <c r="DQ139" s="160"/>
      <c r="DR139" s="160"/>
      <c r="DS139" s="160"/>
      <c r="DT139" s="160"/>
      <c r="DU139" s="160"/>
      <c r="DV139" s="160"/>
      <c r="DW139" s="160"/>
      <c r="DX139" s="160"/>
      <c r="DY139" s="160"/>
      <c r="DZ139" s="160"/>
      <c r="EA139" s="160"/>
      <c r="EB139" s="160"/>
      <c r="EC139" s="160"/>
      <c r="ED139" s="160"/>
      <c r="EE139" s="160"/>
      <c r="EF139" s="160"/>
      <c r="EG139" s="160"/>
      <c r="EH139" s="160"/>
      <c r="EI139" s="160"/>
      <c r="EJ139" s="160"/>
      <c r="EK139" s="160"/>
      <c r="EL139" s="160"/>
      <c r="EM139" s="160"/>
      <c r="EN139" s="160"/>
      <c r="EO139" s="160"/>
      <c r="EP139" s="160"/>
      <c r="EQ139" s="160"/>
      <c r="ER139" s="160"/>
      <c r="ES139" s="160"/>
      <c r="ET139" s="160"/>
      <c r="EU139" s="160"/>
      <c r="EV139" s="160"/>
      <c r="EW139" s="160"/>
      <c r="EX139" s="160"/>
      <c r="EY139" s="160"/>
      <c r="EZ139" s="160"/>
      <c r="FA139" s="160"/>
      <c r="FB139" s="160"/>
      <c r="FC139" s="160"/>
      <c r="FD139" s="160"/>
      <c r="FE139" s="160"/>
      <c r="FF139" s="160"/>
      <c r="FG139" s="160"/>
      <c r="FH139" s="160"/>
      <c r="FI139" s="160"/>
      <c r="FJ139" s="160"/>
      <c r="FK139" s="160"/>
      <c r="FL139" s="160"/>
      <c r="FM139" s="160"/>
      <c r="FN139" s="160"/>
      <c r="FO139" s="160"/>
      <c r="FP139" s="160"/>
      <c r="FQ139" s="160"/>
      <c r="FR139" s="160"/>
      <c r="FS139" s="160"/>
      <c r="FT139" s="160"/>
      <c r="FU139" s="160"/>
      <c r="FV139" s="160"/>
      <c r="FW139" s="160"/>
      <c r="FX139" s="160"/>
      <c r="FY139" s="160"/>
      <c r="FZ139" s="160"/>
      <c r="GA139" s="160"/>
      <c r="GB139" s="160"/>
      <c r="GC139" s="160"/>
      <c r="GD139" s="160"/>
      <c r="GE139" s="160"/>
    </row>
    <row r="140" spans="1:187" ht="31.5" customHeight="1">
      <c r="A140" s="434">
        <v>236</v>
      </c>
      <c r="B140" s="434">
        <v>11</v>
      </c>
      <c r="C140" s="25">
        <v>6112</v>
      </c>
      <c r="D140" s="229">
        <v>5179</v>
      </c>
      <c r="E140" s="230"/>
      <c r="F140" s="231"/>
      <c r="G140" s="232">
        <v>5000</v>
      </c>
      <c r="H140" s="233"/>
      <c r="I140" s="234"/>
      <c r="J140" s="235" t="s">
        <v>131</v>
      </c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  <c r="CE140" s="160"/>
      <c r="CF140" s="160"/>
      <c r="CG140" s="160"/>
      <c r="CH140" s="160"/>
      <c r="CI140" s="160"/>
      <c r="CJ140" s="160"/>
      <c r="CK140" s="160"/>
      <c r="CL140" s="160"/>
      <c r="CM140" s="160"/>
      <c r="CN140" s="160"/>
      <c r="CO140" s="160"/>
      <c r="CP140" s="160"/>
      <c r="CQ140" s="160"/>
      <c r="CR140" s="160"/>
      <c r="CS140" s="160"/>
      <c r="CT140" s="160"/>
      <c r="CU140" s="160"/>
      <c r="CV140" s="160"/>
      <c r="CW140" s="160"/>
      <c r="CX140" s="160"/>
      <c r="CY140" s="160"/>
      <c r="CZ140" s="160"/>
      <c r="DA140" s="160"/>
      <c r="DB140" s="160"/>
      <c r="DC140" s="160"/>
      <c r="DD140" s="160"/>
      <c r="DE140" s="160"/>
      <c r="DF140" s="160"/>
      <c r="DG140" s="160"/>
      <c r="DH140" s="160"/>
      <c r="DI140" s="160"/>
      <c r="DJ140" s="160"/>
      <c r="DK140" s="160"/>
      <c r="DL140" s="160"/>
      <c r="DM140" s="160"/>
      <c r="DN140" s="160"/>
      <c r="DO140" s="160"/>
      <c r="DP140" s="160"/>
      <c r="DQ140" s="160"/>
      <c r="DR140" s="160"/>
      <c r="DS140" s="160"/>
      <c r="DT140" s="160"/>
      <c r="DU140" s="160"/>
      <c r="DV140" s="160"/>
      <c r="DW140" s="160"/>
      <c r="DX140" s="160"/>
      <c r="DY140" s="160"/>
      <c r="DZ140" s="160"/>
      <c r="EA140" s="160"/>
      <c r="EB140" s="160"/>
      <c r="EC140" s="160"/>
      <c r="ED140" s="160"/>
      <c r="EE140" s="160"/>
      <c r="EF140" s="160"/>
      <c r="EG140" s="160"/>
      <c r="EH140" s="160"/>
      <c r="EI140" s="160"/>
      <c r="EJ140" s="160"/>
      <c r="EK140" s="160"/>
      <c r="EL140" s="160"/>
      <c r="EM140" s="160"/>
      <c r="EN140" s="160"/>
      <c r="EO140" s="160"/>
      <c r="EP140" s="160"/>
      <c r="EQ140" s="160"/>
      <c r="ER140" s="160"/>
      <c r="ES140" s="160"/>
      <c r="ET140" s="160"/>
      <c r="EU140" s="160"/>
      <c r="EV140" s="160"/>
      <c r="EW140" s="160"/>
      <c r="EX140" s="160"/>
      <c r="EY140" s="160"/>
      <c r="EZ140" s="160"/>
      <c r="FA140" s="160"/>
      <c r="FB140" s="160"/>
      <c r="FC140" s="160"/>
      <c r="FD140" s="160"/>
      <c r="FE140" s="160"/>
      <c r="FF140" s="160"/>
      <c r="FG140" s="160"/>
      <c r="FH140" s="160"/>
      <c r="FI140" s="160"/>
      <c r="FJ140" s="160"/>
      <c r="FK140" s="160"/>
      <c r="FL140" s="160"/>
      <c r="FM140" s="160"/>
      <c r="FN140" s="160"/>
      <c r="FO140" s="160"/>
      <c r="FP140" s="160"/>
      <c r="FQ140" s="160"/>
      <c r="FR140" s="160"/>
      <c r="FS140" s="160"/>
      <c r="FT140" s="160"/>
      <c r="FU140" s="160"/>
      <c r="FV140" s="160"/>
      <c r="FW140" s="160"/>
      <c r="FX140" s="160"/>
      <c r="FY140" s="160"/>
      <c r="FZ140" s="160"/>
      <c r="GA140" s="160"/>
      <c r="GB140" s="160"/>
      <c r="GC140" s="160"/>
      <c r="GD140" s="160"/>
      <c r="GE140" s="160"/>
    </row>
    <row r="141" spans="1:187" s="103" customFormat="1" ht="31.5" customHeight="1" thickBot="1">
      <c r="A141" s="189" t="s">
        <v>69</v>
      </c>
      <c r="B141" s="189"/>
      <c r="C141" s="189">
        <v>6112</v>
      </c>
      <c r="D141" s="189"/>
      <c r="E141" s="190"/>
      <c r="F141" s="189"/>
      <c r="G141" s="191"/>
      <c r="H141" s="191">
        <f>G135+G136+G137+G138+G139+G140</f>
        <v>1130000</v>
      </c>
      <c r="I141" s="191"/>
      <c r="J141" s="210" t="s">
        <v>48</v>
      </c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94"/>
      <c r="AL141" s="194"/>
      <c r="AM141" s="194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4"/>
      <c r="BC141" s="194"/>
      <c r="BD141" s="194"/>
      <c r="BE141" s="194"/>
      <c r="BF141" s="194"/>
      <c r="BG141" s="194"/>
      <c r="BH141" s="194"/>
      <c r="BI141" s="194"/>
      <c r="BJ141" s="194"/>
      <c r="BK141" s="194"/>
      <c r="BL141" s="194"/>
      <c r="BM141" s="194"/>
      <c r="BN141" s="194"/>
      <c r="BO141" s="194"/>
      <c r="BP141" s="194"/>
      <c r="BQ141" s="194"/>
      <c r="BR141" s="194"/>
      <c r="BS141" s="194"/>
      <c r="BT141" s="194"/>
      <c r="BU141" s="194"/>
      <c r="BV141" s="194"/>
      <c r="BW141" s="194"/>
      <c r="BX141" s="194"/>
      <c r="BY141" s="194"/>
      <c r="BZ141" s="194"/>
      <c r="CA141" s="194"/>
      <c r="CB141" s="194"/>
      <c r="CC141" s="194"/>
      <c r="CD141" s="194"/>
      <c r="CE141" s="194"/>
      <c r="CF141" s="194"/>
      <c r="CG141" s="194"/>
      <c r="CH141" s="194"/>
      <c r="CI141" s="194"/>
      <c r="CJ141" s="194"/>
      <c r="CK141" s="194"/>
      <c r="CL141" s="194"/>
      <c r="CM141" s="194"/>
      <c r="CN141" s="194"/>
      <c r="CO141" s="194"/>
      <c r="CP141" s="194"/>
      <c r="CQ141" s="194"/>
      <c r="CR141" s="194"/>
      <c r="CS141" s="194"/>
      <c r="CT141" s="194"/>
      <c r="CU141" s="194"/>
      <c r="CV141" s="194"/>
      <c r="CW141" s="194"/>
      <c r="CX141" s="194"/>
      <c r="CY141" s="194"/>
      <c r="CZ141" s="194"/>
      <c r="DA141" s="194"/>
      <c r="DB141" s="194"/>
      <c r="DC141" s="194"/>
      <c r="DD141" s="194"/>
      <c r="DE141" s="194"/>
      <c r="DF141" s="194"/>
      <c r="DG141" s="194"/>
      <c r="DH141" s="194"/>
      <c r="DI141" s="194"/>
      <c r="DJ141" s="194"/>
      <c r="DK141" s="194"/>
      <c r="DL141" s="194"/>
      <c r="DM141" s="194"/>
      <c r="DN141" s="194"/>
      <c r="DO141" s="194"/>
      <c r="DP141" s="194"/>
      <c r="DQ141" s="194"/>
      <c r="DR141" s="194"/>
      <c r="DS141" s="194"/>
      <c r="DT141" s="194"/>
      <c r="DU141" s="194"/>
      <c r="DV141" s="194"/>
      <c r="DW141" s="194"/>
      <c r="DX141" s="194"/>
      <c r="DY141" s="194"/>
      <c r="DZ141" s="194"/>
      <c r="EA141" s="194"/>
      <c r="EB141" s="194"/>
      <c r="EC141" s="194"/>
      <c r="ED141" s="194"/>
      <c r="EE141" s="194"/>
      <c r="EF141" s="194"/>
      <c r="EG141" s="194"/>
      <c r="EH141" s="194"/>
      <c r="EI141" s="194"/>
      <c r="EJ141" s="194"/>
      <c r="EK141" s="194"/>
      <c r="EL141" s="194"/>
      <c r="EM141" s="194"/>
      <c r="EN141" s="194"/>
      <c r="EO141" s="194"/>
      <c r="EP141" s="194"/>
      <c r="EQ141" s="194"/>
      <c r="ER141" s="194"/>
      <c r="ES141" s="194"/>
      <c r="ET141" s="194"/>
      <c r="EU141" s="194"/>
      <c r="EV141" s="194"/>
      <c r="EW141" s="194"/>
      <c r="EX141" s="194"/>
      <c r="EY141" s="194"/>
      <c r="EZ141" s="194"/>
      <c r="FA141" s="194"/>
      <c r="FB141" s="194"/>
      <c r="FC141" s="194"/>
      <c r="FD141" s="194"/>
      <c r="FE141" s="194"/>
      <c r="FF141" s="194"/>
      <c r="FG141" s="194"/>
      <c r="FH141" s="194"/>
      <c r="FI141" s="194"/>
      <c r="FJ141" s="194"/>
      <c r="FK141" s="194"/>
      <c r="FL141" s="194"/>
      <c r="FM141" s="194"/>
      <c r="FN141" s="194"/>
      <c r="FO141" s="194"/>
      <c r="FP141" s="194"/>
      <c r="FQ141" s="194"/>
      <c r="FR141" s="194"/>
      <c r="FS141" s="194"/>
      <c r="FT141" s="194"/>
      <c r="FU141" s="194"/>
      <c r="FV141" s="194"/>
      <c r="FW141" s="194"/>
      <c r="FX141" s="194"/>
      <c r="FY141" s="194"/>
      <c r="FZ141" s="194"/>
      <c r="GA141" s="194"/>
      <c r="GB141" s="194"/>
      <c r="GC141" s="194"/>
      <c r="GD141" s="194"/>
      <c r="GE141" s="194"/>
    </row>
    <row r="142" spans="1:187" ht="31.5" customHeight="1">
      <c r="A142" s="178"/>
      <c r="B142" s="178"/>
      <c r="C142" s="178"/>
      <c r="D142" s="179"/>
      <c r="E142" s="195"/>
      <c r="F142" s="178"/>
      <c r="G142" s="182"/>
      <c r="H142" s="184"/>
      <c r="I142" s="182"/>
      <c r="J142" s="213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  <c r="BL142" s="160"/>
      <c r="BM142" s="160"/>
      <c r="BN142" s="160"/>
      <c r="BO142" s="160"/>
      <c r="BP142" s="160"/>
      <c r="BQ142" s="160"/>
      <c r="BR142" s="160"/>
      <c r="BS142" s="160"/>
      <c r="BT142" s="160"/>
      <c r="BU142" s="160"/>
      <c r="BV142" s="160"/>
      <c r="BW142" s="160"/>
      <c r="BX142" s="160"/>
      <c r="BY142" s="160"/>
      <c r="BZ142" s="160"/>
      <c r="CA142" s="160"/>
      <c r="CB142" s="160"/>
      <c r="CC142" s="160"/>
      <c r="CD142" s="160"/>
      <c r="CE142" s="160"/>
      <c r="CF142" s="160"/>
      <c r="CG142" s="160"/>
      <c r="CH142" s="160"/>
      <c r="CI142" s="160"/>
      <c r="CJ142" s="160"/>
      <c r="CK142" s="160"/>
      <c r="CL142" s="160"/>
      <c r="CM142" s="160"/>
      <c r="CN142" s="160"/>
      <c r="CO142" s="160"/>
      <c r="CP142" s="160"/>
      <c r="CQ142" s="160"/>
      <c r="CR142" s="160"/>
      <c r="CS142" s="160"/>
      <c r="CT142" s="160"/>
      <c r="CU142" s="160"/>
      <c r="CV142" s="160"/>
      <c r="CW142" s="160"/>
      <c r="CX142" s="160"/>
      <c r="CY142" s="160"/>
      <c r="CZ142" s="160"/>
      <c r="DA142" s="160"/>
      <c r="DB142" s="160"/>
      <c r="DC142" s="160"/>
      <c r="DD142" s="160"/>
      <c r="DE142" s="160"/>
      <c r="DF142" s="160"/>
      <c r="DG142" s="160"/>
      <c r="DH142" s="160"/>
      <c r="DI142" s="160"/>
      <c r="DJ142" s="160"/>
      <c r="DK142" s="160"/>
      <c r="DL142" s="160"/>
      <c r="DM142" s="160"/>
      <c r="DN142" s="160"/>
      <c r="DO142" s="160"/>
      <c r="DP142" s="160"/>
      <c r="DQ142" s="160"/>
      <c r="DR142" s="160"/>
      <c r="DS142" s="160"/>
      <c r="DT142" s="160"/>
      <c r="DU142" s="160"/>
      <c r="DV142" s="160"/>
      <c r="DW142" s="160"/>
      <c r="DX142" s="160"/>
      <c r="DY142" s="160"/>
      <c r="DZ142" s="160"/>
      <c r="EA142" s="160"/>
      <c r="EB142" s="160"/>
      <c r="EC142" s="160"/>
      <c r="ED142" s="160"/>
      <c r="EE142" s="160"/>
      <c r="EF142" s="160"/>
      <c r="EG142" s="160"/>
      <c r="EH142" s="160"/>
      <c r="EI142" s="160"/>
      <c r="EJ142" s="160"/>
      <c r="EK142" s="160"/>
      <c r="EL142" s="160"/>
      <c r="EM142" s="160"/>
      <c r="EN142" s="160"/>
      <c r="EO142" s="160"/>
      <c r="EP142" s="160"/>
      <c r="EQ142" s="160"/>
      <c r="ER142" s="160"/>
      <c r="ES142" s="160"/>
      <c r="ET142" s="160"/>
      <c r="EU142" s="160"/>
      <c r="EV142" s="160"/>
      <c r="EW142" s="160"/>
      <c r="EX142" s="160"/>
      <c r="EY142" s="160"/>
      <c r="EZ142" s="160"/>
      <c r="FA142" s="160"/>
      <c r="FB142" s="160"/>
      <c r="FC142" s="160"/>
      <c r="FD142" s="160"/>
      <c r="FE142" s="160"/>
      <c r="FF142" s="160"/>
      <c r="FG142" s="160"/>
      <c r="FH142" s="160"/>
      <c r="FI142" s="160"/>
      <c r="FJ142" s="160"/>
      <c r="FK142" s="160"/>
      <c r="FL142" s="160"/>
      <c r="FM142" s="160"/>
      <c r="FN142" s="160"/>
      <c r="FO142" s="160"/>
      <c r="FP142" s="160"/>
      <c r="FQ142" s="160"/>
      <c r="FR142" s="160"/>
      <c r="FS142" s="160"/>
      <c r="FT142" s="160"/>
      <c r="FU142" s="160"/>
      <c r="FV142" s="160"/>
      <c r="FW142" s="160"/>
      <c r="FX142" s="160"/>
      <c r="FY142" s="160"/>
      <c r="FZ142" s="160"/>
      <c r="GA142" s="160"/>
      <c r="GB142" s="160"/>
      <c r="GC142" s="160"/>
      <c r="GD142" s="160"/>
      <c r="GE142" s="160"/>
    </row>
    <row r="143" spans="1:187" ht="31.5" customHeight="1">
      <c r="A143" s="185" t="s">
        <v>1</v>
      </c>
      <c r="B143" s="185" t="s">
        <v>2</v>
      </c>
      <c r="C143" s="185" t="s">
        <v>60</v>
      </c>
      <c r="D143" s="186" t="s">
        <v>59</v>
      </c>
      <c r="E143" s="187" t="s">
        <v>3</v>
      </c>
      <c r="F143" s="185" t="s">
        <v>4</v>
      </c>
      <c r="G143" s="419"/>
      <c r="H143" s="55"/>
      <c r="I143" s="56"/>
      <c r="J143" s="237" t="s">
        <v>5</v>
      </c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0"/>
      <c r="CI143" s="160"/>
      <c r="CJ143" s="160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0"/>
      <c r="CV143" s="160"/>
      <c r="CW143" s="160"/>
      <c r="CX143" s="160"/>
      <c r="CY143" s="160"/>
      <c r="CZ143" s="160"/>
      <c r="DA143" s="160"/>
      <c r="DB143" s="160"/>
      <c r="DC143" s="160"/>
      <c r="DD143" s="160"/>
      <c r="DE143" s="160"/>
      <c r="DF143" s="160"/>
      <c r="DG143" s="160"/>
      <c r="DH143" s="160"/>
      <c r="DI143" s="160"/>
      <c r="DJ143" s="160"/>
      <c r="DK143" s="160"/>
      <c r="DL143" s="160"/>
      <c r="DM143" s="160"/>
      <c r="DN143" s="160"/>
      <c r="DO143" s="160"/>
      <c r="DP143" s="160"/>
      <c r="DQ143" s="160"/>
      <c r="DR143" s="160"/>
      <c r="DS143" s="160"/>
      <c r="DT143" s="160"/>
      <c r="DU143" s="160"/>
      <c r="DV143" s="160"/>
      <c r="DW143" s="160"/>
      <c r="DX143" s="160"/>
      <c r="DY143" s="160"/>
      <c r="DZ143" s="160"/>
      <c r="EA143" s="160"/>
      <c r="EB143" s="160"/>
      <c r="EC143" s="160"/>
      <c r="ED143" s="160"/>
      <c r="EE143" s="160"/>
      <c r="EF143" s="160"/>
      <c r="EG143" s="160"/>
      <c r="EH143" s="160"/>
      <c r="EI143" s="160"/>
      <c r="EJ143" s="160"/>
      <c r="EK143" s="160"/>
      <c r="EL143" s="160"/>
      <c r="EM143" s="160"/>
      <c r="EN143" s="160"/>
      <c r="EO143" s="160"/>
      <c r="EP143" s="160"/>
      <c r="EQ143" s="160"/>
      <c r="ER143" s="160"/>
      <c r="ES143" s="160"/>
      <c r="ET143" s="160"/>
      <c r="EU143" s="160"/>
      <c r="EV143" s="160"/>
      <c r="EW143" s="160"/>
      <c r="EX143" s="160"/>
      <c r="EY143" s="160"/>
      <c r="EZ143" s="160"/>
      <c r="FA143" s="160"/>
      <c r="FB143" s="160"/>
      <c r="FC143" s="160"/>
      <c r="FD143" s="160"/>
      <c r="FE143" s="160"/>
      <c r="FF143" s="160"/>
      <c r="FG143" s="160"/>
      <c r="FH143" s="160"/>
      <c r="FI143" s="160"/>
      <c r="FJ143" s="160"/>
      <c r="FK143" s="160"/>
      <c r="FL143" s="160"/>
      <c r="FM143" s="160"/>
      <c r="FN143" s="160"/>
      <c r="FO143" s="160"/>
      <c r="FP143" s="160"/>
      <c r="FQ143" s="160"/>
      <c r="FR143" s="160"/>
      <c r="FS143" s="160"/>
      <c r="FT143" s="160"/>
      <c r="FU143" s="160"/>
      <c r="FV143" s="160"/>
      <c r="FW143" s="160"/>
      <c r="FX143" s="160"/>
      <c r="FY143" s="160"/>
      <c r="FZ143" s="160"/>
      <c r="GA143" s="160"/>
      <c r="GB143" s="160"/>
      <c r="GC143" s="160"/>
      <c r="GD143" s="160"/>
      <c r="GE143" s="160"/>
    </row>
    <row r="144" spans="1:187" ht="31.5" customHeight="1">
      <c r="A144" s="25">
        <v>231</v>
      </c>
      <c r="B144" s="25">
        <v>32</v>
      </c>
      <c r="C144" s="25">
        <v>6171</v>
      </c>
      <c r="D144" s="215">
        <v>5011</v>
      </c>
      <c r="E144" s="27"/>
      <c r="F144" s="25"/>
      <c r="G144" s="54">
        <v>3320000</v>
      </c>
      <c r="H144" s="55"/>
      <c r="I144" s="56"/>
      <c r="J144" s="28" t="s">
        <v>51</v>
      </c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60"/>
      <c r="CI144" s="160"/>
      <c r="CJ144" s="160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0"/>
      <c r="CV144" s="160"/>
      <c r="CW144" s="160"/>
      <c r="CX144" s="160"/>
      <c r="CY144" s="160"/>
      <c r="CZ144" s="160"/>
      <c r="DA144" s="160"/>
      <c r="DB144" s="160"/>
      <c r="DC144" s="160"/>
      <c r="DD144" s="160"/>
      <c r="DE144" s="160"/>
      <c r="DF144" s="160"/>
      <c r="DG144" s="160"/>
      <c r="DH144" s="160"/>
      <c r="DI144" s="160"/>
      <c r="DJ144" s="160"/>
      <c r="DK144" s="160"/>
      <c r="DL144" s="160"/>
      <c r="DM144" s="160"/>
      <c r="DN144" s="160"/>
      <c r="DO144" s="160"/>
      <c r="DP144" s="160"/>
      <c r="DQ144" s="160"/>
      <c r="DR144" s="160"/>
      <c r="DS144" s="160"/>
      <c r="DT144" s="160"/>
      <c r="DU144" s="160"/>
      <c r="DV144" s="160"/>
      <c r="DW144" s="160"/>
      <c r="DX144" s="160"/>
      <c r="DY144" s="160"/>
      <c r="DZ144" s="160"/>
      <c r="EA144" s="160"/>
      <c r="EB144" s="160"/>
      <c r="EC144" s="160"/>
      <c r="ED144" s="160"/>
      <c r="EE144" s="160"/>
      <c r="EF144" s="160"/>
      <c r="EG144" s="160"/>
      <c r="EH144" s="160"/>
      <c r="EI144" s="160"/>
      <c r="EJ144" s="160"/>
      <c r="EK144" s="160"/>
      <c r="EL144" s="160"/>
      <c r="EM144" s="160"/>
      <c r="EN144" s="160"/>
      <c r="EO144" s="160"/>
      <c r="EP144" s="160"/>
      <c r="EQ144" s="160"/>
      <c r="ER144" s="160"/>
      <c r="ES144" s="160"/>
      <c r="ET144" s="160"/>
      <c r="EU144" s="160"/>
      <c r="EV144" s="160"/>
      <c r="EW144" s="160"/>
      <c r="EX144" s="160"/>
      <c r="EY144" s="160"/>
      <c r="EZ144" s="160"/>
      <c r="FA144" s="160"/>
      <c r="FB144" s="160"/>
      <c r="FC144" s="160"/>
      <c r="FD144" s="160"/>
      <c r="FE144" s="160"/>
      <c r="FF144" s="160"/>
      <c r="FG144" s="160"/>
      <c r="FH144" s="160"/>
      <c r="FI144" s="160"/>
      <c r="FJ144" s="160"/>
      <c r="FK144" s="160"/>
      <c r="FL144" s="160"/>
      <c r="FM144" s="160"/>
      <c r="FN144" s="160"/>
      <c r="FO144" s="160"/>
      <c r="FP144" s="160"/>
      <c r="FQ144" s="160"/>
      <c r="FR144" s="160"/>
      <c r="FS144" s="160"/>
      <c r="FT144" s="160"/>
      <c r="FU144" s="160"/>
      <c r="FV144" s="160"/>
      <c r="FW144" s="160"/>
      <c r="FX144" s="160"/>
      <c r="FY144" s="160"/>
      <c r="FZ144" s="160"/>
      <c r="GA144" s="160"/>
      <c r="GB144" s="160"/>
      <c r="GC144" s="160"/>
      <c r="GD144" s="160"/>
      <c r="GE144" s="160"/>
    </row>
    <row r="145" spans="1:187" ht="31.5" customHeight="1">
      <c r="A145" s="25">
        <v>231</v>
      </c>
      <c r="B145" s="25">
        <v>32</v>
      </c>
      <c r="C145" s="25">
        <v>6171</v>
      </c>
      <c r="D145" s="215">
        <v>5021</v>
      </c>
      <c r="E145" s="27"/>
      <c r="F145" s="25"/>
      <c r="G145" s="54">
        <v>150000</v>
      </c>
      <c r="H145" s="55"/>
      <c r="I145" s="56"/>
      <c r="J145" s="28" t="s">
        <v>41</v>
      </c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  <c r="CL145" s="160"/>
      <c r="CM145" s="160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0"/>
      <c r="CZ145" s="160"/>
      <c r="DA145" s="160"/>
      <c r="DB145" s="160"/>
      <c r="DC145" s="160"/>
      <c r="DD145" s="160"/>
      <c r="DE145" s="160"/>
      <c r="DF145" s="160"/>
      <c r="DG145" s="160"/>
      <c r="DH145" s="160"/>
      <c r="DI145" s="160"/>
      <c r="DJ145" s="160"/>
      <c r="DK145" s="160"/>
      <c r="DL145" s="160"/>
      <c r="DM145" s="160"/>
      <c r="DN145" s="160"/>
      <c r="DO145" s="160"/>
      <c r="DP145" s="160"/>
      <c r="DQ145" s="160"/>
      <c r="DR145" s="160"/>
      <c r="DS145" s="160"/>
      <c r="DT145" s="160"/>
      <c r="DU145" s="160"/>
      <c r="DV145" s="160"/>
      <c r="DW145" s="160"/>
      <c r="DX145" s="160"/>
      <c r="DY145" s="160"/>
      <c r="DZ145" s="160"/>
      <c r="EA145" s="160"/>
      <c r="EB145" s="160"/>
      <c r="EC145" s="160"/>
      <c r="ED145" s="160"/>
      <c r="EE145" s="160"/>
      <c r="EF145" s="160"/>
      <c r="EG145" s="160"/>
      <c r="EH145" s="160"/>
      <c r="EI145" s="160"/>
      <c r="EJ145" s="160"/>
      <c r="EK145" s="160"/>
      <c r="EL145" s="160"/>
      <c r="EM145" s="160"/>
      <c r="EN145" s="160"/>
      <c r="EO145" s="160"/>
      <c r="EP145" s="160"/>
      <c r="EQ145" s="160"/>
      <c r="ER145" s="160"/>
      <c r="ES145" s="160"/>
      <c r="ET145" s="160"/>
      <c r="EU145" s="160"/>
      <c r="EV145" s="160"/>
      <c r="EW145" s="160"/>
      <c r="EX145" s="160"/>
      <c r="EY145" s="160"/>
      <c r="EZ145" s="160"/>
      <c r="FA145" s="160"/>
      <c r="FB145" s="160"/>
      <c r="FC145" s="160"/>
      <c r="FD145" s="160"/>
      <c r="FE145" s="160"/>
      <c r="FF145" s="160"/>
      <c r="FG145" s="160"/>
      <c r="FH145" s="160"/>
      <c r="FI145" s="160"/>
      <c r="FJ145" s="160"/>
      <c r="FK145" s="160"/>
      <c r="FL145" s="160"/>
      <c r="FM145" s="160"/>
      <c r="FN145" s="160"/>
      <c r="FO145" s="160"/>
      <c r="FP145" s="160"/>
      <c r="FQ145" s="160"/>
      <c r="FR145" s="160"/>
      <c r="FS145" s="160"/>
      <c r="FT145" s="160"/>
      <c r="FU145" s="160"/>
      <c r="FV145" s="160"/>
      <c r="FW145" s="160"/>
      <c r="FX145" s="160"/>
      <c r="FY145" s="160"/>
      <c r="FZ145" s="160"/>
      <c r="GA145" s="160"/>
      <c r="GB145" s="160"/>
      <c r="GC145" s="160"/>
      <c r="GD145" s="160"/>
      <c r="GE145" s="160"/>
    </row>
    <row r="146" spans="1:187" ht="31.5" customHeight="1">
      <c r="A146" s="25">
        <v>231</v>
      </c>
      <c r="B146" s="25">
        <v>32</v>
      </c>
      <c r="C146" s="25">
        <v>6171</v>
      </c>
      <c r="D146" s="215">
        <v>5031</v>
      </c>
      <c r="E146" s="27"/>
      <c r="F146" s="25"/>
      <c r="G146" s="54">
        <v>820000</v>
      </c>
      <c r="H146" s="55"/>
      <c r="I146" s="56"/>
      <c r="J146" s="28" t="s">
        <v>63</v>
      </c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60"/>
      <c r="CJ146" s="160"/>
      <c r="CK146" s="160"/>
      <c r="CL146" s="160"/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160"/>
      <c r="DB146" s="160"/>
      <c r="DC146" s="160"/>
      <c r="DD146" s="160"/>
      <c r="DE146" s="160"/>
      <c r="DF146" s="160"/>
      <c r="DG146" s="160"/>
      <c r="DH146" s="160"/>
      <c r="DI146" s="160"/>
      <c r="DJ146" s="160"/>
      <c r="DK146" s="160"/>
      <c r="DL146" s="160"/>
      <c r="DM146" s="160"/>
      <c r="DN146" s="160"/>
      <c r="DO146" s="160"/>
      <c r="DP146" s="160"/>
      <c r="DQ146" s="160"/>
      <c r="DR146" s="160"/>
      <c r="DS146" s="160"/>
      <c r="DT146" s="160"/>
      <c r="DU146" s="160"/>
      <c r="DV146" s="160"/>
      <c r="DW146" s="160"/>
      <c r="DX146" s="160"/>
      <c r="DY146" s="160"/>
      <c r="DZ146" s="160"/>
      <c r="EA146" s="160"/>
      <c r="EB146" s="160"/>
      <c r="EC146" s="160"/>
      <c r="ED146" s="160"/>
      <c r="EE146" s="160"/>
      <c r="EF146" s="160"/>
      <c r="EG146" s="160"/>
      <c r="EH146" s="160"/>
      <c r="EI146" s="160"/>
      <c r="EJ146" s="160"/>
      <c r="EK146" s="160"/>
      <c r="EL146" s="160"/>
      <c r="EM146" s="160"/>
      <c r="EN146" s="160"/>
      <c r="EO146" s="160"/>
      <c r="EP146" s="160"/>
      <c r="EQ146" s="160"/>
      <c r="ER146" s="160"/>
      <c r="ES146" s="160"/>
      <c r="ET146" s="160"/>
      <c r="EU146" s="160"/>
      <c r="EV146" s="160"/>
      <c r="EW146" s="160"/>
      <c r="EX146" s="160"/>
      <c r="EY146" s="160"/>
      <c r="EZ146" s="160"/>
      <c r="FA146" s="160"/>
      <c r="FB146" s="160"/>
      <c r="FC146" s="160"/>
      <c r="FD146" s="160"/>
      <c r="FE146" s="160"/>
      <c r="FF146" s="160"/>
      <c r="FG146" s="160"/>
      <c r="FH146" s="160"/>
      <c r="FI146" s="160"/>
      <c r="FJ146" s="160"/>
      <c r="FK146" s="160"/>
      <c r="FL146" s="160"/>
      <c r="FM146" s="160"/>
      <c r="FN146" s="160"/>
      <c r="FO146" s="160"/>
      <c r="FP146" s="160"/>
      <c r="FQ146" s="160"/>
      <c r="FR146" s="160"/>
      <c r="FS146" s="160"/>
      <c r="FT146" s="160"/>
      <c r="FU146" s="160"/>
      <c r="FV146" s="160"/>
      <c r="FW146" s="160"/>
      <c r="FX146" s="160"/>
      <c r="FY146" s="160"/>
      <c r="FZ146" s="160"/>
      <c r="GA146" s="160"/>
      <c r="GB146" s="160"/>
      <c r="GC146" s="160"/>
      <c r="GD146" s="160"/>
      <c r="GE146" s="160"/>
    </row>
    <row r="147" spans="1:187" ht="31.5" customHeight="1">
      <c r="A147" s="25">
        <v>231</v>
      </c>
      <c r="B147" s="25">
        <v>32</v>
      </c>
      <c r="C147" s="25">
        <v>6171</v>
      </c>
      <c r="D147" s="215">
        <v>5032</v>
      </c>
      <c r="E147" s="27"/>
      <c r="F147" s="25"/>
      <c r="G147" s="54">
        <v>350000</v>
      </c>
      <c r="H147" s="55"/>
      <c r="I147" s="56"/>
      <c r="J147" s="28" t="s">
        <v>42</v>
      </c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0"/>
      <c r="BQ147" s="160"/>
      <c r="BR147" s="160"/>
      <c r="BS147" s="160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160"/>
      <c r="CG147" s="160"/>
      <c r="CH147" s="160"/>
      <c r="CI147" s="160"/>
      <c r="CJ147" s="160"/>
      <c r="CK147" s="160"/>
      <c r="CL147" s="160"/>
      <c r="CM147" s="160"/>
      <c r="CN147" s="160"/>
      <c r="CO147" s="160"/>
      <c r="CP147" s="160"/>
      <c r="CQ147" s="160"/>
      <c r="CR147" s="160"/>
      <c r="CS147" s="160"/>
      <c r="CT147" s="160"/>
      <c r="CU147" s="160"/>
      <c r="CV147" s="160"/>
      <c r="CW147" s="160"/>
      <c r="CX147" s="160"/>
      <c r="CY147" s="160"/>
      <c r="CZ147" s="160"/>
      <c r="DA147" s="160"/>
      <c r="DB147" s="160"/>
      <c r="DC147" s="160"/>
      <c r="DD147" s="160"/>
      <c r="DE147" s="160"/>
      <c r="DF147" s="160"/>
      <c r="DG147" s="160"/>
      <c r="DH147" s="160"/>
      <c r="DI147" s="160"/>
      <c r="DJ147" s="160"/>
      <c r="DK147" s="160"/>
      <c r="DL147" s="160"/>
      <c r="DM147" s="160"/>
      <c r="DN147" s="160"/>
      <c r="DO147" s="160"/>
      <c r="DP147" s="160"/>
      <c r="DQ147" s="160"/>
      <c r="DR147" s="160"/>
      <c r="DS147" s="160"/>
      <c r="DT147" s="160"/>
      <c r="DU147" s="160"/>
      <c r="DV147" s="160"/>
      <c r="DW147" s="160"/>
      <c r="DX147" s="160"/>
      <c r="DY147" s="160"/>
      <c r="DZ147" s="160"/>
      <c r="EA147" s="160"/>
      <c r="EB147" s="160"/>
      <c r="EC147" s="160"/>
      <c r="ED147" s="160"/>
      <c r="EE147" s="160"/>
      <c r="EF147" s="160"/>
      <c r="EG147" s="160"/>
      <c r="EH147" s="160"/>
      <c r="EI147" s="160"/>
      <c r="EJ147" s="160"/>
      <c r="EK147" s="160"/>
      <c r="EL147" s="160"/>
      <c r="EM147" s="160"/>
      <c r="EN147" s="160"/>
      <c r="EO147" s="160"/>
      <c r="EP147" s="160"/>
      <c r="EQ147" s="160"/>
      <c r="ER147" s="160"/>
      <c r="ES147" s="160"/>
      <c r="ET147" s="160"/>
      <c r="EU147" s="160"/>
      <c r="EV147" s="160"/>
      <c r="EW147" s="160"/>
      <c r="EX147" s="160"/>
      <c r="EY147" s="160"/>
      <c r="EZ147" s="160"/>
      <c r="FA147" s="160"/>
      <c r="FB147" s="160"/>
      <c r="FC147" s="160"/>
      <c r="FD147" s="160"/>
      <c r="FE147" s="160"/>
      <c r="FF147" s="160"/>
      <c r="FG147" s="160"/>
      <c r="FH147" s="160"/>
      <c r="FI147" s="160"/>
      <c r="FJ147" s="160"/>
      <c r="FK147" s="160"/>
      <c r="FL147" s="160"/>
      <c r="FM147" s="160"/>
      <c r="FN147" s="160"/>
      <c r="FO147" s="160"/>
      <c r="FP147" s="160"/>
      <c r="FQ147" s="160"/>
      <c r="FR147" s="160"/>
      <c r="FS147" s="160"/>
      <c r="FT147" s="160"/>
      <c r="FU147" s="160"/>
      <c r="FV147" s="160"/>
      <c r="FW147" s="160"/>
      <c r="FX147" s="160"/>
      <c r="FY147" s="160"/>
      <c r="FZ147" s="160"/>
      <c r="GA147" s="160"/>
      <c r="GB147" s="160"/>
      <c r="GC147" s="160"/>
      <c r="GD147" s="160"/>
      <c r="GE147" s="160"/>
    </row>
    <row r="148" spans="1:187" ht="31.5" customHeight="1">
      <c r="A148" s="25">
        <v>231</v>
      </c>
      <c r="B148" s="25">
        <v>32</v>
      </c>
      <c r="C148" s="25">
        <v>6171</v>
      </c>
      <c r="D148" s="215">
        <v>5038</v>
      </c>
      <c r="E148" s="27"/>
      <c r="F148" s="25"/>
      <c r="G148" s="54">
        <v>20000</v>
      </c>
      <c r="H148" s="55"/>
      <c r="I148" s="56"/>
      <c r="J148" s="28" t="s">
        <v>57</v>
      </c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160"/>
      <c r="CM148" s="160"/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0"/>
      <c r="CY148" s="160"/>
      <c r="CZ148" s="160"/>
      <c r="DA148" s="160"/>
      <c r="DB148" s="160"/>
      <c r="DC148" s="160"/>
      <c r="DD148" s="160"/>
      <c r="DE148" s="160"/>
      <c r="DF148" s="160"/>
      <c r="DG148" s="160"/>
      <c r="DH148" s="160"/>
      <c r="DI148" s="160"/>
      <c r="DJ148" s="160"/>
      <c r="DK148" s="160"/>
      <c r="DL148" s="160"/>
      <c r="DM148" s="160"/>
      <c r="DN148" s="160"/>
      <c r="DO148" s="160"/>
      <c r="DP148" s="160"/>
      <c r="DQ148" s="160"/>
      <c r="DR148" s="160"/>
      <c r="DS148" s="160"/>
      <c r="DT148" s="160"/>
      <c r="DU148" s="160"/>
      <c r="DV148" s="160"/>
      <c r="DW148" s="160"/>
      <c r="DX148" s="160"/>
      <c r="DY148" s="160"/>
      <c r="DZ148" s="160"/>
      <c r="EA148" s="160"/>
      <c r="EB148" s="160"/>
      <c r="EC148" s="160"/>
      <c r="ED148" s="160"/>
      <c r="EE148" s="160"/>
      <c r="EF148" s="160"/>
      <c r="EG148" s="160"/>
      <c r="EH148" s="160"/>
      <c r="EI148" s="160"/>
      <c r="EJ148" s="160"/>
      <c r="EK148" s="160"/>
      <c r="EL148" s="160"/>
      <c r="EM148" s="160"/>
      <c r="EN148" s="160"/>
      <c r="EO148" s="160"/>
      <c r="EP148" s="160"/>
      <c r="EQ148" s="160"/>
      <c r="ER148" s="160"/>
      <c r="ES148" s="160"/>
      <c r="ET148" s="160"/>
      <c r="EU148" s="160"/>
      <c r="EV148" s="160"/>
      <c r="EW148" s="160"/>
      <c r="EX148" s="160"/>
      <c r="EY148" s="160"/>
      <c r="EZ148" s="160"/>
      <c r="FA148" s="160"/>
      <c r="FB148" s="160"/>
      <c r="FC148" s="160"/>
      <c r="FD148" s="160"/>
      <c r="FE148" s="160"/>
      <c r="FF148" s="160"/>
      <c r="FG148" s="160"/>
      <c r="FH148" s="160"/>
      <c r="FI148" s="160"/>
      <c r="FJ148" s="160"/>
      <c r="FK148" s="160"/>
      <c r="FL148" s="160"/>
      <c r="FM148" s="160"/>
      <c r="FN148" s="160"/>
      <c r="FO148" s="160"/>
      <c r="FP148" s="160"/>
      <c r="FQ148" s="160"/>
      <c r="FR148" s="160"/>
      <c r="FS148" s="160"/>
      <c r="FT148" s="160"/>
      <c r="FU148" s="160"/>
      <c r="FV148" s="160"/>
      <c r="FW148" s="160"/>
      <c r="FX148" s="160"/>
      <c r="FY148" s="160"/>
      <c r="FZ148" s="160"/>
      <c r="GA148" s="160"/>
      <c r="GB148" s="160"/>
      <c r="GC148" s="160"/>
      <c r="GD148" s="160"/>
      <c r="GE148" s="160"/>
    </row>
    <row r="149" spans="1:187" ht="31.5" customHeight="1">
      <c r="A149" s="25">
        <v>231</v>
      </c>
      <c r="B149" s="25">
        <v>32</v>
      </c>
      <c r="C149" s="25">
        <v>6171</v>
      </c>
      <c r="D149" s="39">
        <v>5136</v>
      </c>
      <c r="E149" s="27"/>
      <c r="F149" s="25"/>
      <c r="G149" s="54">
        <v>40000</v>
      </c>
      <c r="H149" s="55"/>
      <c r="I149" s="56"/>
      <c r="J149" s="28" t="s">
        <v>52</v>
      </c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0"/>
      <c r="BZ149" s="160"/>
      <c r="CA149" s="160"/>
      <c r="CB149" s="160"/>
      <c r="CC149" s="160"/>
      <c r="CD149" s="160"/>
      <c r="CE149" s="160"/>
      <c r="CF149" s="160"/>
      <c r="CG149" s="160"/>
      <c r="CH149" s="160"/>
      <c r="CI149" s="160"/>
      <c r="CJ149" s="160"/>
      <c r="CK149" s="160"/>
      <c r="CL149" s="160"/>
      <c r="CM149" s="160"/>
      <c r="CN149" s="160"/>
      <c r="CO149" s="160"/>
      <c r="CP149" s="160"/>
      <c r="CQ149" s="160"/>
      <c r="CR149" s="160"/>
      <c r="CS149" s="160"/>
      <c r="CT149" s="160"/>
      <c r="CU149" s="160"/>
      <c r="CV149" s="160"/>
      <c r="CW149" s="160"/>
      <c r="CX149" s="160"/>
      <c r="CY149" s="160"/>
      <c r="CZ149" s="160"/>
      <c r="DA149" s="160"/>
      <c r="DB149" s="160"/>
      <c r="DC149" s="160"/>
      <c r="DD149" s="160"/>
      <c r="DE149" s="160"/>
      <c r="DF149" s="160"/>
      <c r="DG149" s="160"/>
      <c r="DH149" s="160"/>
      <c r="DI149" s="160"/>
      <c r="DJ149" s="160"/>
      <c r="DK149" s="160"/>
      <c r="DL149" s="160"/>
      <c r="DM149" s="160"/>
      <c r="DN149" s="160"/>
      <c r="DO149" s="160"/>
      <c r="DP149" s="160"/>
      <c r="DQ149" s="160"/>
      <c r="DR149" s="160"/>
      <c r="DS149" s="160"/>
      <c r="DT149" s="160"/>
      <c r="DU149" s="160"/>
      <c r="DV149" s="160"/>
      <c r="DW149" s="160"/>
      <c r="DX149" s="160"/>
      <c r="DY149" s="160"/>
      <c r="DZ149" s="160"/>
      <c r="EA149" s="160"/>
      <c r="EB149" s="160"/>
      <c r="EC149" s="160"/>
      <c r="ED149" s="160"/>
      <c r="EE149" s="160"/>
      <c r="EF149" s="160"/>
      <c r="EG149" s="160"/>
      <c r="EH149" s="160"/>
      <c r="EI149" s="160"/>
      <c r="EJ149" s="160"/>
      <c r="EK149" s="160"/>
      <c r="EL149" s="160"/>
      <c r="EM149" s="160"/>
      <c r="EN149" s="160"/>
      <c r="EO149" s="160"/>
      <c r="EP149" s="160"/>
      <c r="EQ149" s="160"/>
      <c r="ER149" s="160"/>
      <c r="ES149" s="160"/>
      <c r="ET149" s="160"/>
      <c r="EU149" s="160"/>
      <c r="EV149" s="160"/>
      <c r="EW149" s="160"/>
      <c r="EX149" s="160"/>
      <c r="EY149" s="160"/>
      <c r="EZ149" s="160"/>
      <c r="FA149" s="160"/>
      <c r="FB149" s="160"/>
      <c r="FC149" s="160"/>
      <c r="FD149" s="160"/>
      <c r="FE149" s="160"/>
      <c r="FF149" s="160"/>
      <c r="FG149" s="160"/>
      <c r="FH149" s="160"/>
      <c r="FI149" s="160"/>
      <c r="FJ149" s="160"/>
      <c r="FK149" s="160"/>
      <c r="FL149" s="160"/>
      <c r="FM149" s="160"/>
      <c r="FN149" s="160"/>
      <c r="FO149" s="160"/>
      <c r="FP149" s="160"/>
      <c r="FQ149" s="160"/>
      <c r="FR149" s="160"/>
      <c r="FS149" s="160"/>
      <c r="FT149" s="160"/>
      <c r="FU149" s="160"/>
      <c r="FV149" s="160"/>
      <c r="FW149" s="160"/>
      <c r="FX149" s="160"/>
      <c r="FY149" s="160"/>
      <c r="FZ149" s="160"/>
      <c r="GA149" s="160"/>
      <c r="GB149" s="160"/>
      <c r="GC149" s="160"/>
      <c r="GD149" s="160"/>
      <c r="GE149" s="160"/>
    </row>
    <row r="150" spans="1:187" ht="31.5" customHeight="1">
      <c r="A150" s="25">
        <v>231</v>
      </c>
      <c r="B150" s="25">
        <v>32</v>
      </c>
      <c r="C150" s="25">
        <v>6171</v>
      </c>
      <c r="D150" s="39">
        <v>5137</v>
      </c>
      <c r="E150" s="27"/>
      <c r="F150" s="25"/>
      <c r="G150" s="54">
        <v>800000</v>
      </c>
      <c r="H150" s="55"/>
      <c r="I150" s="56"/>
      <c r="J150" s="28" t="s">
        <v>178</v>
      </c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  <c r="CC150" s="160"/>
      <c r="CD150" s="160"/>
      <c r="CE150" s="160"/>
      <c r="CF150" s="160"/>
      <c r="CG150" s="160"/>
      <c r="CH150" s="160"/>
      <c r="CI150" s="160"/>
      <c r="CJ150" s="160"/>
      <c r="CK150" s="160"/>
      <c r="CL150" s="160"/>
      <c r="CM150" s="160"/>
      <c r="CN150" s="160"/>
      <c r="CO150" s="160"/>
      <c r="CP150" s="160"/>
      <c r="CQ150" s="160"/>
      <c r="CR150" s="160"/>
      <c r="CS150" s="160"/>
      <c r="CT150" s="160"/>
      <c r="CU150" s="160"/>
      <c r="CV150" s="160"/>
      <c r="CW150" s="160"/>
      <c r="CX150" s="160"/>
      <c r="CY150" s="160"/>
      <c r="CZ150" s="160"/>
      <c r="DA150" s="160"/>
      <c r="DB150" s="160"/>
      <c r="DC150" s="160"/>
      <c r="DD150" s="160"/>
      <c r="DE150" s="160"/>
      <c r="DF150" s="160"/>
      <c r="DG150" s="160"/>
      <c r="DH150" s="160"/>
      <c r="DI150" s="160"/>
      <c r="DJ150" s="160"/>
      <c r="DK150" s="160"/>
      <c r="DL150" s="160"/>
      <c r="DM150" s="160"/>
      <c r="DN150" s="160"/>
      <c r="DO150" s="160"/>
      <c r="DP150" s="160"/>
      <c r="DQ150" s="160"/>
      <c r="DR150" s="160"/>
      <c r="DS150" s="160"/>
      <c r="DT150" s="160"/>
      <c r="DU150" s="160"/>
      <c r="DV150" s="160"/>
      <c r="DW150" s="160"/>
      <c r="DX150" s="160"/>
      <c r="DY150" s="160"/>
      <c r="DZ150" s="160"/>
      <c r="EA150" s="160"/>
      <c r="EB150" s="160"/>
      <c r="EC150" s="160"/>
      <c r="ED150" s="160"/>
      <c r="EE150" s="160"/>
      <c r="EF150" s="160"/>
      <c r="EG150" s="160"/>
      <c r="EH150" s="160"/>
      <c r="EI150" s="160"/>
      <c r="EJ150" s="160"/>
      <c r="EK150" s="160"/>
      <c r="EL150" s="160"/>
      <c r="EM150" s="160"/>
      <c r="EN150" s="160"/>
      <c r="EO150" s="160"/>
      <c r="EP150" s="160"/>
      <c r="EQ150" s="160"/>
      <c r="ER150" s="160"/>
      <c r="ES150" s="160"/>
      <c r="ET150" s="160"/>
      <c r="EU150" s="160"/>
      <c r="EV150" s="160"/>
      <c r="EW150" s="160"/>
      <c r="EX150" s="160"/>
      <c r="EY150" s="160"/>
      <c r="EZ150" s="160"/>
      <c r="FA150" s="160"/>
      <c r="FB150" s="160"/>
      <c r="FC150" s="160"/>
      <c r="FD150" s="160"/>
      <c r="FE150" s="160"/>
      <c r="FF150" s="160"/>
      <c r="FG150" s="160"/>
      <c r="FH150" s="160"/>
      <c r="FI150" s="160"/>
      <c r="FJ150" s="160"/>
      <c r="FK150" s="160"/>
      <c r="FL150" s="160"/>
      <c r="FM150" s="160"/>
      <c r="FN150" s="160"/>
      <c r="FO150" s="160"/>
      <c r="FP150" s="160"/>
      <c r="FQ150" s="160"/>
      <c r="FR150" s="160"/>
      <c r="FS150" s="160"/>
      <c r="FT150" s="160"/>
      <c r="FU150" s="160"/>
      <c r="FV150" s="160"/>
      <c r="FW150" s="160"/>
      <c r="FX150" s="160"/>
      <c r="FY150" s="160"/>
      <c r="FZ150" s="160"/>
      <c r="GA150" s="160"/>
      <c r="GB150" s="160"/>
      <c r="GC150" s="160"/>
      <c r="GD150" s="160"/>
      <c r="GE150" s="160"/>
    </row>
    <row r="151" spans="1:187" ht="31.5" customHeight="1">
      <c r="A151" s="25">
        <v>231</v>
      </c>
      <c r="B151" s="25">
        <v>32</v>
      </c>
      <c r="C151" s="25">
        <v>6171</v>
      </c>
      <c r="D151" s="39">
        <v>5139</v>
      </c>
      <c r="E151" s="27"/>
      <c r="F151" s="25"/>
      <c r="G151" s="54">
        <v>450000</v>
      </c>
      <c r="H151" s="55"/>
      <c r="I151" s="56"/>
      <c r="J151" s="28" t="s">
        <v>277</v>
      </c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160"/>
      <c r="CG151" s="160"/>
      <c r="CH151" s="160"/>
      <c r="CI151" s="160"/>
      <c r="CJ151" s="160"/>
      <c r="CK151" s="160"/>
      <c r="CL151" s="160"/>
      <c r="CM151" s="160"/>
      <c r="CN151" s="160"/>
      <c r="CO151" s="160"/>
      <c r="CP151" s="160"/>
      <c r="CQ151" s="160"/>
      <c r="CR151" s="160"/>
      <c r="CS151" s="160"/>
      <c r="CT151" s="160"/>
      <c r="CU151" s="160"/>
      <c r="CV151" s="160"/>
      <c r="CW151" s="160"/>
      <c r="CX151" s="160"/>
      <c r="CY151" s="160"/>
      <c r="CZ151" s="160"/>
      <c r="DA151" s="160"/>
      <c r="DB151" s="160"/>
      <c r="DC151" s="160"/>
      <c r="DD151" s="160"/>
      <c r="DE151" s="160"/>
      <c r="DF151" s="160"/>
      <c r="DG151" s="160"/>
      <c r="DH151" s="160"/>
      <c r="DI151" s="160"/>
      <c r="DJ151" s="160"/>
      <c r="DK151" s="160"/>
      <c r="DL151" s="160"/>
      <c r="DM151" s="160"/>
      <c r="DN151" s="160"/>
      <c r="DO151" s="160"/>
      <c r="DP151" s="160"/>
      <c r="DQ151" s="160"/>
      <c r="DR151" s="160"/>
      <c r="DS151" s="160"/>
      <c r="DT151" s="160"/>
      <c r="DU151" s="160"/>
      <c r="DV151" s="160"/>
      <c r="DW151" s="160"/>
      <c r="DX151" s="160"/>
      <c r="DY151" s="160"/>
      <c r="DZ151" s="160"/>
      <c r="EA151" s="160"/>
      <c r="EB151" s="160"/>
      <c r="EC151" s="160"/>
      <c r="ED151" s="160"/>
      <c r="EE151" s="160"/>
      <c r="EF151" s="160"/>
      <c r="EG151" s="160"/>
      <c r="EH151" s="160"/>
      <c r="EI151" s="160"/>
      <c r="EJ151" s="160"/>
      <c r="EK151" s="160"/>
      <c r="EL151" s="160"/>
      <c r="EM151" s="160"/>
      <c r="EN151" s="160"/>
      <c r="EO151" s="160"/>
      <c r="EP151" s="160"/>
      <c r="EQ151" s="160"/>
      <c r="ER151" s="160"/>
      <c r="ES151" s="160"/>
      <c r="ET151" s="160"/>
      <c r="EU151" s="160"/>
      <c r="EV151" s="160"/>
      <c r="EW151" s="160"/>
      <c r="EX151" s="160"/>
      <c r="EY151" s="160"/>
      <c r="EZ151" s="160"/>
      <c r="FA151" s="160"/>
      <c r="FB151" s="160"/>
      <c r="FC151" s="160"/>
      <c r="FD151" s="160"/>
      <c r="FE151" s="160"/>
      <c r="FF151" s="160"/>
      <c r="FG151" s="160"/>
      <c r="FH151" s="160"/>
      <c r="FI151" s="160"/>
      <c r="FJ151" s="160"/>
      <c r="FK151" s="160"/>
      <c r="FL151" s="160"/>
      <c r="FM151" s="160"/>
      <c r="FN151" s="160"/>
      <c r="FO151" s="160"/>
      <c r="FP151" s="160"/>
      <c r="FQ151" s="160"/>
      <c r="FR151" s="160"/>
      <c r="FS151" s="160"/>
      <c r="FT151" s="160"/>
      <c r="FU151" s="160"/>
      <c r="FV151" s="160"/>
      <c r="FW151" s="160"/>
      <c r="FX151" s="160"/>
      <c r="FY151" s="160"/>
      <c r="FZ151" s="160"/>
      <c r="GA151" s="160"/>
      <c r="GB151" s="160"/>
      <c r="GC151" s="160"/>
      <c r="GD151" s="160"/>
      <c r="GE151" s="160"/>
    </row>
    <row r="152" spans="1:187" ht="31.5" customHeight="1">
      <c r="A152" s="25">
        <v>231</v>
      </c>
      <c r="B152" s="25">
        <v>32</v>
      </c>
      <c r="C152" s="25">
        <v>6171</v>
      </c>
      <c r="D152" s="39">
        <v>5151</v>
      </c>
      <c r="E152" s="27"/>
      <c r="F152" s="25"/>
      <c r="G152" s="54">
        <v>10000</v>
      </c>
      <c r="H152" s="55"/>
      <c r="I152" s="56"/>
      <c r="J152" s="28" t="s">
        <v>14</v>
      </c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0"/>
      <c r="DG152" s="160"/>
      <c r="DH152" s="160"/>
      <c r="DI152" s="160"/>
      <c r="DJ152" s="160"/>
      <c r="DK152" s="160"/>
      <c r="DL152" s="160"/>
      <c r="DM152" s="160"/>
      <c r="DN152" s="160"/>
      <c r="DO152" s="160"/>
      <c r="DP152" s="160"/>
      <c r="DQ152" s="160"/>
      <c r="DR152" s="160"/>
      <c r="DS152" s="160"/>
      <c r="DT152" s="160"/>
      <c r="DU152" s="160"/>
      <c r="DV152" s="160"/>
      <c r="DW152" s="160"/>
      <c r="DX152" s="160"/>
      <c r="DY152" s="160"/>
      <c r="DZ152" s="160"/>
      <c r="EA152" s="160"/>
      <c r="EB152" s="160"/>
      <c r="EC152" s="160"/>
      <c r="ED152" s="160"/>
      <c r="EE152" s="160"/>
      <c r="EF152" s="160"/>
      <c r="EG152" s="160"/>
      <c r="EH152" s="160"/>
      <c r="EI152" s="160"/>
      <c r="EJ152" s="160"/>
      <c r="EK152" s="160"/>
      <c r="EL152" s="160"/>
      <c r="EM152" s="160"/>
      <c r="EN152" s="160"/>
      <c r="EO152" s="160"/>
      <c r="EP152" s="160"/>
      <c r="EQ152" s="160"/>
      <c r="ER152" s="160"/>
      <c r="ES152" s="160"/>
      <c r="ET152" s="160"/>
      <c r="EU152" s="160"/>
      <c r="EV152" s="160"/>
      <c r="EW152" s="160"/>
      <c r="EX152" s="160"/>
      <c r="EY152" s="160"/>
      <c r="EZ152" s="160"/>
      <c r="FA152" s="160"/>
      <c r="FB152" s="160"/>
      <c r="FC152" s="160"/>
      <c r="FD152" s="160"/>
      <c r="FE152" s="160"/>
      <c r="FF152" s="160"/>
      <c r="FG152" s="160"/>
      <c r="FH152" s="160"/>
      <c r="FI152" s="160"/>
      <c r="FJ152" s="160"/>
      <c r="FK152" s="160"/>
      <c r="FL152" s="160"/>
      <c r="FM152" s="160"/>
      <c r="FN152" s="160"/>
      <c r="FO152" s="160"/>
      <c r="FP152" s="160"/>
      <c r="FQ152" s="160"/>
      <c r="FR152" s="160"/>
      <c r="FS152" s="160"/>
      <c r="FT152" s="160"/>
      <c r="FU152" s="160"/>
      <c r="FV152" s="160"/>
      <c r="FW152" s="160"/>
      <c r="FX152" s="160"/>
      <c r="FY152" s="160"/>
      <c r="FZ152" s="160"/>
      <c r="GA152" s="160"/>
      <c r="GB152" s="160"/>
      <c r="GC152" s="160"/>
      <c r="GD152" s="160"/>
      <c r="GE152" s="160"/>
    </row>
    <row r="153" spans="1:187" ht="31.5" customHeight="1">
      <c r="A153" s="25">
        <v>231</v>
      </c>
      <c r="B153" s="25">
        <v>32</v>
      </c>
      <c r="C153" s="25">
        <v>6171</v>
      </c>
      <c r="D153" s="39">
        <v>5154</v>
      </c>
      <c r="E153" s="27"/>
      <c r="F153" s="25"/>
      <c r="G153" s="54">
        <v>500000</v>
      </c>
      <c r="H153" s="55"/>
      <c r="I153" s="56"/>
      <c r="J153" s="28" t="s">
        <v>22</v>
      </c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0"/>
      <c r="CA153" s="160"/>
      <c r="CB153" s="160"/>
      <c r="CC153" s="160"/>
      <c r="CD153" s="160"/>
      <c r="CE153" s="160"/>
      <c r="CF153" s="160"/>
      <c r="CG153" s="160"/>
      <c r="CH153" s="160"/>
      <c r="CI153" s="160"/>
      <c r="CJ153" s="160"/>
      <c r="CK153" s="160"/>
      <c r="CL153" s="160"/>
      <c r="CM153" s="160"/>
      <c r="CN153" s="160"/>
      <c r="CO153" s="160"/>
      <c r="CP153" s="160"/>
      <c r="CQ153" s="160"/>
      <c r="CR153" s="160"/>
      <c r="CS153" s="160"/>
      <c r="CT153" s="160"/>
      <c r="CU153" s="160"/>
      <c r="CV153" s="160"/>
      <c r="CW153" s="160"/>
      <c r="CX153" s="160"/>
      <c r="CY153" s="160"/>
      <c r="CZ153" s="160"/>
      <c r="DA153" s="160"/>
      <c r="DB153" s="160"/>
      <c r="DC153" s="160"/>
      <c r="DD153" s="160"/>
      <c r="DE153" s="160"/>
      <c r="DF153" s="160"/>
      <c r="DG153" s="160"/>
      <c r="DH153" s="160"/>
      <c r="DI153" s="160"/>
      <c r="DJ153" s="160"/>
      <c r="DK153" s="160"/>
      <c r="DL153" s="160"/>
      <c r="DM153" s="160"/>
      <c r="DN153" s="160"/>
      <c r="DO153" s="160"/>
      <c r="DP153" s="160"/>
      <c r="DQ153" s="160"/>
      <c r="DR153" s="160"/>
      <c r="DS153" s="160"/>
      <c r="DT153" s="160"/>
      <c r="DU153" s="160"/>
      <c r="DV153" s="160"/>
      <c r="DW153" s="160"/>
      <c r="DX153" s="160"/>
      <c r="DY153" s="160"/>
      <c r="DZ153" s="160"/>
      <c r="EA153" s="160"/>
      <c r="EB153" s="160"/>
      <c r="EC153" s="160"/>
      <c r="ED153" s="160"/>
      <c r="EE153" s="160"/>
      <c r="EF153" s="160"/>
      <c r="EG153" s="160"/>
      <c r="EH153" s="160"/>
      <c r="EI153" s="160"/>
      <c r="EJ153" s="160"/>
      <c r="EK153" s="160"/>
      <c r="EL153" s="160"/>
      <c r="EM153" s="160"/>
      <c r="EN153" s="160"/>
      <c r="EO153" s="160"/>
      <c r="EP153" s="160"/>
      <c r="EQ153" s="160"/>
      <c r="ER153" s="160"/>
      <c r="ES153" s="160"/>
      <c r="ET153" s="160"/>
      <c r="EU153" s="160"/>
      <c r="EV153" s="160"/>
      <c r="EW153" s="160"/>
      <c r="EX153" s="160"/>
      <c r="EY153" s="160"/>
      <c r="EZ153" s="160"/>
      <c r="FA153" s="160"/>
      <c r="FB153" s="160"/>
      <c r="FC153" s="160"/>
      <c r="FD153" s="160"/>
      <c r="FE153" s="160"/>
      <c r="FF153" s="160"/>
      <c r="FG153" s="160"/>
      <c r="FH153" s="160"/>
      <c r="FI153" s="160"/>
      <c r="FJ153" s="160"/>
      <c r="FK153" s="160"/>
      <c r="FL153" s="160"/>
      <c r="FM153" s="160"/>
      <c r="FN153" s="160"/>
      <c r="FO153" s="160"/>
      <c r="FP153" s="160"/>
      <c r="FQ153" s="160"/>
      <c r="FR153" s="160"/>
      <c r="FS153" s="160"/>
      <c r="FT153" s="160"/>
      <c r="FU153" s="160"/>
      <c r="FV153" s="160"/>
      <c r="FW153" s="160"/>
      <c r="FX153" s="160"/>
      <c r="FY153" s="160"/>
      <c r="FZ153" s="160"/>
      <c r="GA153" s="160"/>
      <c r="GB153" s="160"/>
      <c r="GC153" s="160"/>
      <c r="GD153" s="160"/>
      <c r="GE153" s="160"/>
    </row>
    <row r="154" spans="1:187" ht="31.5" customHeight="1">
      <c r="A154" s="25">
        <v>231</v>
      </c>
      <c r="B154" s="25">
        <v>32</v>
      </c>
      <c r="C154" s="25">
        <v>6171</v>
      </c>
      <c r="D154" s="39">
        <v>5161</v>
      </c>
      <c r="E154" s="27"/>
      <c r="F154" s="25"/>
      <c r="G154" s="54">
        <v>20000</v>
      </c>
      <c r="H154" s="55"/>
      <c r="I154" s="56"/>
      <c r="J154" s="28" t="s">
        <v>53</v>
      </c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/>
      <c r="CF154" s="160"/>
      <c r="CG154" s="160"/>
      <c r="CH154" s="160"/>
      <c r="CI154" s="160"/>
      <c r="CJ154" s="160"/>
      <c r="CK154" s="160"/>
      <c r="CL154" s="160"/>
      <c r="CM154" s="160"/>
      <c r="CN154" s="160"/>
      <c r="CO154" s="160"/>
      <c r="CP154" s="160"/>
      <c r="CQ154" s="160"/>
      <c r="CR154" s="160"/>
      <c r="CS154" s="160"/>
      <c r="CT154" s="160"/>
      <c r="CU154" s="160"/>
      <c r="CV154" s="160"/>
      <c r="CW154" s="160"/>
      <c r="CX154" s="160"/>
      <c r="CY154" s="160"/>
      <c r="CZ154" s="160"/>
      <c r="DA154" s="160"/>
      <c r="DB154" s="160"/>
      <c r="DC154" s="160"/>
      <c r="DD154" s="160"/>
      <c r="DE154" s="160"/>
      <c r="DF154" s="160"/>
      <c r="DG154" s="160"/>
      <c r="DH154" s="160"/>
      <c r="DI154" s="160"/>
      <c r="DJ154" s="160"/>
      <c r="DK154" s="160"/>
      <c r="DL154" s="160"/>
      <c r="DM154" s="160"/>
      <c r="DN154" s="160"/>
      <c r="DO154" s="160"/>
      <c r="DP154" s="160"/>
      <c r="DQ154" s="160"/>
      <c r="DR154" s="160"/>
      <c r="DS154" s="160"/>
      <c r="DT154" s="160"/>
      <c r="DU154" s="160"/>
      <c r="DV154" s="160"/>
      <c r="DW154" s="160"/>
      <c r="DX154" s="160"/>
      <c r="DY154" s="160"/>
      <c r="DZ154" s="160"/>
      <c r="EA154" s="160"/>
      <c r="EB154" s="160"/>
      <c r="EC154" s="160"/>
      <c r="ED154" s="160"/>
      <c r="EE154" s="160"/>
      <c r="EF154" s="160"/>
      <c r="EG154" s="160"/>
      <c r="EH154" s="160"/>
      <c r="EI154" s="160"/>
      <c r="EJ154" s="160"/>
      <c r="EK154" s="160"/>
      <c r="EL154" s="160"/>
      <c r="EM154" s="160"/>
      <c r="EN154" s="160"/>
      <c r="EO154" s="160"/>
      <c r="EP154" s="160"/>
      <c r="EQ154" s="160"/>
      <c r="ER154" s="160"/>
      <c r="ES154" s="160"/>
      <c r="ET154" s="160"/>
      <c r="EU154" s="160"/>
      <c r="EV154" s="160"/>
      <c r="EW154" s="160"/>
      <c r="EX154" s="160"/>
      <c r="EY154" s="160"/>
      <c r="EZ154" s="160"/>
      <c r="FA154" s="160"/>
      <c r="FB154" s="160"/>
      <c r="FC154" s="160"/>
      <c r="FD154" s="160"/>
      <c r="FE154" s="160"/>
      <c r="FF154" s="160"/>
      <c r="FG154" s="160"/>
      <c r="FH154" s="160"/>
      <c r="FI154" s="160"/>
      <c r="FJ154" s="160"/>
      <c r="FK154" s="160"/>
      <c r="FL154" s="160"/>
      <c r="FM154" s="160"/>
      <c r="FN154" s="160"/>
      <c r="FO154" s="160"/>
      <c r="FP154" s="160"/>
      <c r="FQ154" s="160"/>
      <c r="FR154" s="160"/>
      <c r="FS154" s="160"/>
      <c r="FT154" s="160"/>
      <c r="FU154" s="160"/>
      <c r="FV154" s="160"/>
      <c r="FW154" s="160"/>
      <c r="FX154" s="160"/>
      <c r="FY154" s="160"/>
      <c r="FZ154" s="160"/>
      <c r="GA154" s="160"/>
      <c r="GB154" s="160"/>
      <c r="GC154" s="160"/>
      <c r="GD154" s="160"/>
      <c r="GE154" s="160"/>
    </row>
    <row r="155" spans="1:187" ht="31.5" customHeight="1">
      <c r="A155" s="25">
        <v>231</v>
      </c>
      <c r="B155" s="25">
        <v>32</v>
      </c>
      <c r="C155" s="25">
        <v>6171</v>
      </c>
      <c r="D155" s="39">
        <v>5162</v>
      </c>
      <c r="E155" s="27"/>
      <c r="F155" s="25"/>
      <c r="G155" s="54">
        <v>80000</v>
      </c>
      <c r="H155" s="55"/>
      <c r="I155" s="56"/>
      <c r="J155" s="28" t="s">
        <v>225</v>
      </c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0"/>
      <c r="CI155" s="160"/>
      <c r="CJ155" s="160"/>
      <c r="CK155" s="160"/>
      <c r="CL155" s="160"/>
      <c r="CM155" s="160"/>
      <c r="CN155" s="160"/>
      <c r="CO155" s="160"/>
      <c r="CP155" s="160"/>
      <c r="CQ155" s="160"/>
      <c r="CR155" s="160"/>
      <c r="CS155" s="160"/>
      <c r="CT155" s="160"/>
      <c r="CU155" s="160"/>
      <c r="CV155" s="160"/>
      <c r="CW155" s="160"/>
      <c r="CX155" s="160"/>
      <c r="CY155" s="160"/>
      <c r="CZ155" s="160"/>
      <c r="DA155" s="160"/>
      <c r="DB155" s="160"/>
      <c r="DC155" s="160"/>
      <c r="DD155" s="160"/>
      <c r="DE155" s="160"/>
      <c r="DF155" s="160"/>
      <c r="DG155" s="160"/>
      <c r="DH155" s="160"/>
      <c r="DI155" s="160"/>
      <c r="DJ155" s="160"/>
      <c r="DK155" s="160"/>
      <c r="DL155" s="160"/>
      <c r="DM155" s="160"/>
      <c r="DN155" s="160"/>
      <c r="DO155" s="160"/>
      <c r="DP155" s="160"/>
      <c r="DQ155" s="160"/>
      <c r="DR155" s="160"/>
      <c r="DS155" s="160"/>
      <c r="DT155" s="160"/>
      <c r="DU155" s="160"/>
      <c r="DV155" s="160"/>
      <c r="DW155" s="160"/>
      <c r="DX155" s="160"/>
      <c r="DY155" s="160"/>
      <c r="DZ155" s="160"/>
      <c r="EA155" s="160"/>
      <c r="EB155" s="160"/>
      <c r="EC155" s="160"/>
      <c r="ED155" s="160"/>
      <c r="EE155" s="160"/>
      <c r="EF155" s="160"/>
      <c r="EG155" s="160"/>
      <c r="EH155" s="160"/>
      <c r="EI155" s="160"/>
      <c r="EJ155" s="160"/>
      <c r="EK155" s="160"/>
      <c r="EL155" s="160"/>
      <c r="EM155" s="160"/>
      <c r="EN155" s="160"/>
      <c r="EO155" s="160"/>
      <c r="EP155" s="160"/>
      <c r="EQ155" s="160"/>
      <c r="ER155" s="160"/>
      <c r="ES155" s="160"/>
      <c r="ET155" s="160"/>
      <c r="EU155" s="160"/>
      <c r="EV155" s="160"/>
      <c r="EW155" s="160"/>
      <c r="EX155" s="160"/>
      <c r="EY155" s="160"/>
      <c r="EZ155" s="160"/>
      <c r="FA155" s="160"/>
      <c r="FB155" s="160"/>
      <c r="FC155" s="160"/>
      <c r="FD155" s="160"/>
      <c r="FE155" s="160"/>
      <c r="FF155" s="160"/>
      <c r="FG155" s="160"/>
      <c r="FH155" s="160"/>
      <c r="FI155" s="160"/>
      <c r="FJ155" s="160"/>
      <c r="FK155" s="160"/>
      <c r="FL155" s="160"/>
      <c r="FM155" s="160"/>
      <c r="FN155" s="160"/>
      <c r="FO155" s="160"/>
      <c r="FP155" s="160"/>
      <c r="FQ155" s="160"/>
      <c r="FR155" s="160"/>
      <c r="FS155" s="160"/>
      <c r="FT155" s="160"/>
      <c r="FU155" s="160"/>
      <c r="FV155" s="160"/>
      <c r="FW155" s="160"/>
      <c r="FX155" s="160"/>
      <c r="FY155" s="160"/>
      <c r="FZ155" s="160"/>
      <c r="GA155" s="160"/>
      <c r="GB155" s="160"/>
      <c r="GC155" s="160"/>
      <c r="GD155" s="160"/>
      <c r="GE155" s="160"/>
    </row>
    <row r="156" spans="1:187" ht="31.5" customHeight="1">
      <c r="A156" s="25">
        <v>231</v>
      </c>
      <c r="B156" s="25">
        <v>32</v>
      </c>
      <c r="C156" s="25">
        <v>6171</v>
      </c>
      <c r="D156" s="39">
        <v>5164</v>
      </c>
      <c r="E156" s="27"/>
      <c r="F156" s="25"/>
      <c r="G156" s="54">
        <v>25000</v>
      </c>
      <c r="H156" s="55"/>
      <c r="I156" s="56"/>
      <c r="J156" s="28" t="s">
        <v>55</v>
      </c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  <c r="BV156" s="160"/>
      <c r="BW156" s="160"/>
      <c r="BX156" s="160"/>
      <c r="BY156" s="160"/>
      <c r="BZ156" s="160"/>
      <c r="CA156" s="160"/>
      <c r="CB156" s="160"/>
      <c r="CC156" s="160"/>
      <c r="CD156" s="160"/>
      <c r="CE156" s="160"/>
      <c r="CF156" s="160"/>
      <c r="CG156" s="160"/>
      <c r="CH156" s="160"/>
      <c r="CI156" s="160"/>
      <c r="CJ156" s="160"/>
      <c r="CK156" s="160"/>
      <c r="CL156" s="160"/>
      <c r="CM156" s="160"/>
      <c r="CN156" s="160"/>
      <c r="CO156" s="160"/>
      <c r="CP156" s="160"/>
      <c r="CQ156" s="160"/>
      <c r="CR156" s="160"/>
      <c r="CS156" s="160"/>
      <c r="CT156" s="160"/>
      <c r="CU156" s="160"/>
      <c r="CV156" s="160"/>
      <c r="CW156" s="160"/>
      <c r="CX156" s="160"/>
      <c r="CY156" s="160"/>
      <c r="CZ156" s="160"/>
      <c r="DA156" s="160"/>
      <c r="DB156" s="160"/>
      <c r="DC156" s="160"/>
      <c r="DD156" s="160"/>
      <c r="DE156" s="160"/>
      <c r="DF156" s="160"/>
      <c r="DG156" s="160"/>
      <c r="DH156" s="160"/>
      <c r="DI156" s="160"/>
      <c r="DJ156" s="160"/>
      <c r="DK156" s="160"/>
      <c r="DL156" s="160"/>
      <c r="DM156" s="160"/>
      <c r="DN156" s="160"/>
      <c r="DO156" s="160"/>
      <c r="DP156" s="160"/>
      <c r="DQ156" s="160"/>
      <c r="DR156" s="160"/>
      <c r="DS156" s="160"/>
      <c r="DT156" s="160"/>
      <c r="DU156" s="160"/>
      <c r="DV156" s="160"/>
      <c r="DW156" s="160"/>
      <c r="DX156" s="160"/>
      <c r="DY156" s="160"/>
      <c r="DZ156" s="160"/>
      <c r="EA156" s="160"/>
      <c r="EB156" s="160"/>
      <c r="EC156" s="160"/>
      <c r="ED156" s="160"/>
      <c r="EE156" s="160"/>
      <c r="EF156" s="160"/>
      <c r="EG156" s="160"/>
      <c r="EH156" s="160"/>
      <c r="EI156" s="160"/>
      <c r="EJ156" s="160"/>
      <c r="EK156" s="160"/>
      <c r="EL156" s="160"/>
      <c r="EM156" s="160"/>
      <c r="EN156" s="160"/>
      <c r="EO156" s="160"/>
      <c r="EP156" s="160"/>
      <c r="EQ156" s="160"/>
      <c r="ER156" s="160"/>
      <c r="ES156" s="160"/>
      <c r="ET156" s="160"/>
      <c r="EU156" s="160"/>
      <c r="EV156" s="160"/>
      <c r="EW156" s="160"/>
      <c r="EX156" s="160"/>
      <c r="EY156" s="160"/>
      <c r="EZ156" s="160"/>
      <c r="FA156" s="160"/>
      <c r="FB156" s="160"/>
      <c r="FC156" s="160"/>
      <c r="FD156" s="160"/>
      <c r="FE156" s="160"/>
      <c r="FF156" s="160"/>
      <c r="FG156" s="160"/>
      <c r="FH156" s="160"/>
      <c r="FI156" s="160"/>
      <c r="FJ156" s="160"/>
      <c r="FK156" s="160"/>
      <c r="FL156" s="160"/>
      <c r="FM156" s="160"/>
      <c r="FN156" s="160"/>
      <c r="FO156" s="160"/>
      <c r="FP156" s="160"/>
      <c r="FQ156" s="160"/>
      <c r="FR156" s="160"/>
      <c r="FS156" s="160"/>
      <c r="FT156" s="160"/>
      <c r="FU156" s="160"/>
      <c r="FV156" s="160"/>
      <c r="FW156" s="160"/>
      <c r="FX156" s="160"/>
      <c r="FY156" s="160"/>
      <c r="FZ156" s="160"/>
      <c r="GA156" s="160"/>
      <c r="GB156" s="160"/>
      <c r="GC156" s="160"/>
      <c r="GD156" s="160"/>
      <c r="GE156" s="160"/>
    </row>
    <row r="157" spans="1:187" s="555" customFormat="1" ht="31.5" customHeight="1">
      <c r="A157" s="25">
        <v>231</v>
      </c>
      <c r="B157" s="25">
        <v>32</v>
      </c>
      <c r="C157" s="25">
        <v>6171</v>
      </c>
      <c r="D157" s="39">
        <v>5166</v>
      </c>
      <c r="E157" s="27"/>
      <c r="F157" s="25"/>
      <c r="G157" s="54">
        <v>145200</v>
      </c>
      <c r="H157" s="55"/>
      <c r="I157" s="56"/>
      <c r="J157" s="28" t="s">
        <v>268</v>
      </c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  <c r="X157" s="482"/>
      <c r="Y157" s="482"/>
      <c r="Z157" s="482"/>
      <c r="AA157" s="482"/>
      <c r="AB157" s="482"/>
      <c r="AC157" s="482"/>
      <c r="AD157" s="482"/>
      <c r="AE157" s="482"/>
      <c r="AF157" s="482"/>
      <c r="AG157" s="482"/>
      <c r="AH157" s="482"/>
      <c r="AI157" s="482"/>
      <c r="AJ157" s="482"/>
      <c r="AK157" s="482"/>
      <c r="AL157" s="482"/>
      <c r="AM157" s="482"/>
      <c r="AN157" s="482"/>
      <c r="AO157" s="482"/>
      <c r="AP157" s="482"/>
      <c r="AQ157" s="482"/>
      <c r="AR157" s="482"/>
      <c r="AS157" s="482"/>
      <c r="AT157" s="482"/>
      <c r="AU157" s="482"/>
      <c r="AV157" s="482"/>
      <c r="AW157" s="482"/>
      <c r="AX157" s="482"/>
      <c r="AY157" s="482"/>
      <c r="AZ157" s="482"/>
      <c r="BA157" s="482"/>
      <c r="BB157" s="482"/>
      <c r="BC157" s="482"/>
      <c r="BD157" s="482"/>
      <c r="BE157" s="482"/>
      <c r="BF157" s="482"/>
      <c r="BG157" s="482"/>
      <c r="BH157" s="482"/>
      <c r="BI157" s="482"/>
      <c r="BJ157" s="482"/>
      <c r="BK157" s="482"/>
      <c r="BL157" s="482"/>
      <c r="BM157" s="482"/>
      <c r="BN157" s="482"/>
      <c r="BO157" s="482"/>
      <c r="BP157" s="482"/>
      <c r="BQ157" s="482"/>
      <c r="BR157" s="482"/>
      <c r="BS157" s="482"/>
      <c r="BT157" s="482"/>
      <c r="BU157" s="482"/>
      <c r="BV157" s="482"/>
      <c r="BW157" s="482"/>
      <c r="BX157" s="482"/>
      <c r="BY157" s="482"/>
      <c r="BZ157" s="482"/>
      <c r="CA157" s="482"/>
      <c r="CB157" s="482"/>
      <c r="CC157" s="482"/>
      <c r="CD157" s="482"/>
      <c r="CE157" s="482"/>
      <c r="CF157" s="482"/>
      <c r="CG157" s="482"/>
      <c r="CH157" s="482"/>
      <c r="CI157" s="482"/>
      <c r="CJ157" s="482"/>
      <c r="CK157" s="482"/>
      <c r="CL157" s="482"/>
      <c r="CM157" s="482"/>
      <c r="CN157" s="482"/>
      <c r="CO157" s="482"/>
      <c r="CP157" s="482"/>
      <c r="CQ157" s="482"/>
      <c r="CR157" s="482"/>
      <c r="CS157" s="482"/>
      <c r="CT157" s="482"/>
      <c r="CU157" s="482"/>
      <c r="CV157" s="482"/>
      <c r="CW157" s="482"/>
      <c r="CX157" s="482"/>
      <c r="CY157" s="482"/>
      <c r="CZ157" s="482"/>
      <c r="DA157" s="482"/>
      <c r="DB157" s="482"/>
      <c r="DC157" s="482"/>
      <c r="DD157" s="482"/>
      <c r="DE157" s="482"/>
      <c r="DF157" s="482"/>
      <c r="DG157" s="482"/>
      <c r="DH157" s="482"/>
      <c r="DI157" s="482"/>
      <c r="DJ157" s="482"/>
      <c r="DK157" s="482"/>
      <c r="DL157" s="482"/>
      <c r="DM157" s="482"/>
      <c r="DN157" s="482"/>
      <c r="DO157" s="482"/>
      <c r="DP157" s="482"/>
      <c r="DQ157" s="482"/>
      <c r="DR157" s="482"/>
      <c r="DS157" s="482"/>
      <c r="DT157" s="482"/>
      <c r="DU157" s="482"/>
      <c r="DV157" s="482"/>
      <c r="DW157" s="482"/>
      <c r="DX157" s="482"/>
      <c r="DY157" s="482"/>
      <c r="DZ157" s="482"/>
      <c r="EA157" s="482"/>
      <c r="EB157" s="482"/>
      <c r="EC157" s="482"/>
      <c r="ED157" s="482"/>
      <c r="EE157" s="482"/>
      <c r="EF157" s="482"/>
      <c r="EG157" s="482"/>
      <c r="EH157" s="482"/>
      <c r="EI157" s="482"/>
      <c r="EJ157" s="482"/>
      <c r="EK157" s="482"/>
      <c r="EL157" s="482"/>
      <c r="EM157" s="482"/>
      <c r="EN157" s="482"/>
      <c r="EO157" s="482"/>
      <c r="EP157" s="482"/>
      <c r="EQ157" s="482"/>
      <c r="ER157" s="482"/>
      <c r="ES157" s="482"/>
      <c r="ET157" s="482"/>
      <c r="EU157" s="482"/>
      <c r="EV157" s="482"/>
      <c r="EW157" s="482"/>
      <c r="EX157" s="482"/>
      <c r="EY157" s="482"/>
      <c r="EZ157" s="482"/>
      <c r="FA157" s="482"/>
      <c r="FB157" s="482"/>
      <c r="FC157" s="482"/>
      <c r="FD157" s="482"/>
      <c r="FE157" s="482"/>
      <c r="FF157" s="482"/>
      <c r="FG157" s="482"/>
      <c r="FH157" s="482"/>
      <c r="FI157" s="482"/>
      <c r="FJ157" s="482"/>
      <c r="FK157" s="482"/>
      <c r="FL157" s="482"/>
      <c r="FM157" s="482"/>
      <c r="FN157" s="482"/>
      <c r="FO157" s="482"/>
      <c r="FP157" s="482"/>
      <c r="FQ157" s="482"/>
      <c r="FR157" s="482"/>
      <c r="FS157" s="482"/>
      <c r="FT157" s="482"/>
      <c r="FU157" s="482"/>
      <c r="FV157" s="482"/>
      <c r="FW157" s="482"/>
      <c r="FX157" s="482"/>
      <c r="FY157" s="482"/>
      <c r="FZ157" s="482"/>
      <c r="GA157" s="482"/>
      <c r="GB157" s="482"/>
      <c r="GC157" s="482"/>
      <c r="GD157" s="482"/>
      <c r="GE157" s="482"/>
    </row>
    <row r="158" spans="1:187" s="67" customFormat="1" ht="31.5" customHeight="1">
      <c r="A158" s="473"/>
      <c r="B158" s="473"/>
      <c r="C158" s="473"/>
      <c r="D158" s="474"/>
      <c r="E158" s="475"/>
      <c r="F158" s="473"/>
      <c r="G158" s="476"/>
      <c r="H158" s="477"/>
      <c r="I158" s="476"/>
      <c r="J158" s="205" t="s">
        <v>195</v>
      </c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</row>
    <row r="159" spans="1:187" ht="31.5" customHeight="1">
      <c r="A159" s="25">
        <v>231</v>
      </c>
      <c r="B159" s="25">
        <v>32</v>
      </c>
      <c r="C159" s="25">
        <v>6171</v>
      </c>
      <c r="D159" s="39">
        <v>5167</v>
      </c>
      <c r="E159" s="27"/>
      <c r="F159" s="25"/>
      <c r="G159" s="54">
        <v>20000</v>
      </c>
      <c r="H159" s="55"/>
      <c r="I159" s="56"/>
      <c r="J159" s="28" t="s">
        <v>44</v>
      </c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160"/>
      <c r="BP159" s="160"/>
      <c r="BQ159" s="160"/>
      <c r="BR159" s="160"/>
      <c r="BS159" s="160"/>
      <c r="BT159" s="160"/>
      <c r="BU159" s="160"/>
      <c r="BV159" s="160"/>
      <c r="BW159" s="160"/>
      <c r="BX159" s="160"/>
      <c r="BY159" s="160"/>
      <c r="BZ159" s="160"/>
      <c r="CA159" s="160"/>
      <c r="CB159" s="160"/>
      <c r="CC159" s="160"/>
      <c r="CD159" s="160"/>
      <c r="CE159" s="160"/>
      <c r="CF159" s="160"/>
      <c r="CG159" s="160"/>
      <c r="CH159" s="160"/>
      <c r="CI159" s="160"/>
      <c r="CJ159" s="160"/>
      <c r="CK159" s="160"/>
      <c r="CL159" s="160"/>
      <c r="CM159" s="160"/>
      <c r="CN159" s="160"/>
      <c r="CO159" s="160"/>
      <c r="CP159" s="160"/>
      <c r="CQ159" s="160"/>
      <c r="CR159" s="160"/>
      <c r="CS159" s="160"/>
      <c r="CT159" s="160"/>
      <c r="CU159" s="160"/>
      <c r="CV159" s="160"/>
      <c r="CW159" s="160"/>
      <c r="CX159" s="160"/>
      <c r="CY159" s="160"/>
      <c r="CZ159" s="160"/>
      <c r="DA159" s="160"/>
      <c r="DB159" s="160"/>
      <c r="DC159" s="160"/>
      <c r="DD159" s="160"/>
      <c r="DE159" s="160"/>
      <c r="DF159" s="160"/>
      <c r="DG159" s="160"/>
      <c r="DH159" s="160"/>
      <c r="DI159" s="160"/>
      <c r="DJ159" s="160"/>
      <c r="DK159" s="160"/>
      <c r="DL159" s="160"/>
      <c r="DM159" s="160"/>
      <c r="DN159" s="160"/>
      <c r="DO159" s="160"/>
      <c r="DP159" s="160"/>
      <c r="DQ159" s="160"/>
      <c r="DR159" s="160"/>
      <c r="DS159" s="160"/>
      <c r="DT159" s="160"/>
      <c r="DU159" s="160"/>
      <c r="DV159" s="160"/>
      <c r="DW159" s="160"/>
      <c r="DX159" s="160"/>
      <c r="DY159" s="160"/>
      <c r="DZ159" s="160"/>
      <c r="EA159" s="160"/>
      <c r="EB159" s="160"/>
      <c r="EC159" s="160"/>
      <c r="ED159" s="160"/>
      <c r="EE159" s="160"/>
      <c r="EF159" s="160"/>
      <c r="EG159" s="160"/>
      <c r="EH159" s="160"/>
      <c r="EI159" s="160"/>
      <c r="EJ159" s="160"/>
      <c r="EK159" s="160"/>
      <c r="EL159" s="160"/>
      <c r="EM159" s="160"/>
      <c r="EN159" s="160"/>
      <c r="EO159" s="160"/>
      <c r="EP159" s="160"/>
      <c r="EQ159" s="160"/>
      <c r="ER159" s="160"/>
      <c r="ES159" s="160"/>
      <c r="ET159" s="160"/>
      <c r="EU159" s="160"/>
      <c r="EV159" s="160"/>
      <c r="EW159" s="160"/>
      <c r="EX159" s="160"/>
      <c r="EY159" s="160"/>
      <c r="EZ159" s="160"/>
      <c r="FA159" s="160"/>
      <c r="FB159" s="160"/>
      <c r="FC159" s="160"/>
      <c r="FD159" s="160"/>
      <c r="FE159" s="160"/>
      <c r="FF159" s="160"/>
      <c r="FG159" s="160"/>
      <c r="FH159" s="160"/>
      <c r="FI159" s="160"/>
      <c r="FJ159" s="160"/>
      <c r="FK159" s="160"/>
      <c r="FL159" s="160"/>
      <c r="FM159" s="160"/>
      <c r="FN159" s="160"/>
      <c r="FO159" s="160"/>
      <c r="FP159" s="160"/>
      <c r="FQ159" s="160"/>
      <c r="FR159" s="160"/>
      <c r="FS159" s="160"/>
      <c r="FT159" s="160"/>
      <c r="FU159" s="160"/>
      <c r="FV159" s="160"/>
      <c r="FW159" s="160"/>
      <c r="FX159" s="160"/>
      <c r="FY159" s="160"/>
      <c r="FZ159" s="160"/>
      <c r="GA159" s="160"/>
      <c r="GB159" s="160"/>
      <c r="GC159" s="160"/>
      <c r="GD159" s="160"/>
      <c r="GE159" s="160"/>
    </row>
    <row r="160" spans="1:187" ht="31.5" customHeight="1">
      <c r="A160" s="25">
        <v>231</v>
      </c>
      <c r="B160" s="25">
        <v>32</v>
      </c>
      <c r="C160" s="25">
        <v>6171</v>
      </c>
      <c r="D160" s="39">
        <v>5169</v>
      </c>
      <c r="E160" s="27"/>
      <c r="F160" s="25"/>
      <c r="G160" s="54">
        <v>1150000</v>
      </c>
      <c r="H160" s="55"/>
      <c r="I160" s="56"/>
      <c r="J160" s="28" t="s">
        <v>286</v>
      </c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0"/>
      <c r="CG160" s="160"/>
      <c r="CH160" s="160"/>
      <c r="CI160" s="160"/>
      <c r="CJ160" s="160"/>
      <c r="CK160" s="160"/>
      <c r="CL160" s="160"/>
      <c r="CM160" s="160"/>
      <c r="CN160" s="160"/>
      <c r="CO160" s="160"/>
      <c r="CP160" s="160"/>
      <c r="CQ160" s="160"/>
      <c r="CR160" s="160"/>
      <c r="CS160" s="160"/>
      <c r="CT160" s="160"/>
      <c r="CU160" s="160"/>
      <c r="CV160" s="160"/>
      <c r="CW160" s="160"/>
      <c r="CX160" s="160"/>
      <c r="CY160" s="160"/>
      <c r="CZ160" s="160"/>
      <c r="DA160" s="160"/>
      <c r="DB160" s="160"/>
      <c r="DC160" s="160"/>
      <c r="DD160" s="160"/>
      <c r="DE160" s="160"/>
      <c r="DF160" s="160"/>
      <c r="DG160" s="160"/>
      <c r="DH160" s="160"/>
      <c r="DI160" s="160"/>
      <c r="DJ160" s="160"/>
      <c r="DK160" s="160"/>
      <c r="DL160" s="160"/>
      <c r="DM160" s="160"/>
      <c r="DN160" s="160"/>
      <c r="DO160" s="160"/>
      <c r="DP160" s="160"/>
      <c r="DQ160" s="160"/>
      <c r="DR160" s="160"/>
      <c r="DS160" s="160"/>
      <c r="DT160" s="160"/>
      <c r="DU160" s="160"/>
      <c r="DV160" s="160"/>
      <c r="DW160" s="160"/>
      <c r="DX160" s="160"/>
      <c r="DY160" s="160"/>
      <c r="DZ160" s="160"/>
      <c r="EA160" s="160"/>
      <c r="EB160" s="160"/>
      <c r="EC160" s="160"/>
      <c r="ED160" s="160"/>
      <c r="EE160" s="160"/>
      <c r="EF160" s="160"/>
      <c r="EG160" s="160"/>
      <c r="EH160" s="160"/>
      <c r="EI160" s="160"/>
      <c r="EJ160" s="160"/>
      <c r="EK160" s="160"/>
      <c r="EL160" s="160"/>
      <c r="EM160" s="160"/>
      <c r="EN160" s="160"/>
      <c r="EO160" s="160"/>
      <c r="EP160" s="160"/>
      <c r="EQ160" s="160"/>
      <c r="ER160" s="160"/>
      <c r="ES160" s="160"/>
      <c r="ET160" s="160"/>
      <c r="EU160" s="160"/>
      <c r="EV160" s="160"/>
      <c r="EW160" s="160"/>
      <c r="EX160" s="160"/>
      <c r="EY160" s="160"/>
      <c r="EZ160" s="160"/>
      <c r="FA160" s="160"/>
      <c r="FB160" s="160"/>
      <c r="FC160" s="160"/>
      <c r="FD160" s="160"/>
      <c r="FE160" s="160"/>
      <c r="FF160" s="160"/>
      <c r="FG160" s="160"/>
      <c r="FH160" s="160"/>
      <c r="FI160" s="160"/>
      <c r="FJ160" s="160"/>
      <c r="FK160" s="160"/>
      <c r="FL160" s="160"/>
      <c r="FM160" s="160"/>
      <c r="FN160" s="160"/>
      <c r="FO160" s="160"/>
      <c r="FP160" s="160"/>
      <c r="FQ160" s="160"/>
      <c r="FR160" s="160"/>
      <c r="FS160" s="160"/>
      <c r="FT160" s="160"/>
      <c r="FU160" s="160"/>
      <c r="FV160" s="160"/>
      <c r="FW160" s="160"/>
      <c r="FX160" s="160"/>
      <c r="FY160" s="160"/>
      <c r="FZ160" s="160"/>
      <c r="GA160" s="160"/>
      <c r="GB160" s="160"/>
      <c r="GC160" s="160"/>
      <c r="GD160" s="160"/>
      <c r="GE160" s="160"/>
    </row>
    <row r="161" spans="1:187" ht="31.5" customHeight="1">
      <c r="A161" s="25">
        <v>231</v>
      </c>
      <c r="B161" s="25">
        <v>32</v>
      </c>
      <c r="C161" s="25">
        <v>6171</v>
      </c>
      <c r="D161" s="39">
        <v>5169</v>
      </c>
      <c r="E161" s="27" t="s">
        <v>92</v>
      </c>
      <c r="F161" s="25"/>
      <c r="G161" s="54">
        <v>180000</v>
      </c>
      <c r="H161" s="55"/>
      <c r="I161" s="56"/>
      <c r="J161" s="28" t="s">
        <v>182</v>
      </c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  <c r="BO161" s="160"/>
      <c r="BP161" s="160"/>
      <c r="BQ161" s="160"/>
      <c r="BR161" s="160"/>
      <c r="BS161" s="160"/>
      <c r="BT161" s="160"/>
      <c r="BU161" s="160"/>
      <c r="BV161" s="160"/>
      <c r="BW161" s="160"/>
      <c r="BX161" s="160"/>
      <c r="BY161" s="160"/>
      <c r="BZ161" s="160"/>
      <c r="CA161" s="160"/>
      <c r="CB161" s="160"/>
      <c r="CC161" s="160"/>
      <c r="CD161" s="160"/>
      <c r="CE161" s="160"/>
      <c r="CF161" s="160"/>
      <c r="CG161" s="160"/>
      <c r="CH161" s="160"/>
      <c r="CI161" s="160"/>
      <c r="CJ161" s="160"/>
      <c r="CK161" s="160"/>
      <c r="CL161" s="160"/>
      <c r="CM161" s="160"/>
      <c r="CN161" s="160"/>
      <c r="CO161" s="160"/>
      <c r="CP161" s="160"/>
      <c r="CQ161" s="160"/>
      <c r="CR161" s="160"/>
      <c r="CS161" s="160"/>
      <c r="CT161" s="160"/>
      <c r="CU161" s="160"/>
      <c r="CV161" s="160"/>
      <c r="CW161" s="160"/>
      <c r="CX161" s="160"/>
      <c r="CY161" s="160"/>
      <c r="CZ161" s="160"/>
      <c r="DA161" s="160"/>
      <c r="DB161" s="160"/>
      <c r="DC161" s="160"/>
      <c r="DD161" s="160"/>
      <c r="DE161" s="160"/>
      <c r="DF161" s="160"/>
      <c r="DG161" s="160"/>
      <c r="DH161" s="160"/>
      <c r="DI161" s="160"/>
      <c r="DJ161" s="160"/>
      <c r="DK161" s="160"/>
      <c r="DL161" s="160"/>
      <c r="DM161" s="160"/>
      <c r="DN161" s="160"/>
      <c r="DO161" s="160"/>
      <c r="DP161" s="160"/>
      <c r="DQ161" s="160"/>
      <c r="DR161" s="160"/>
      <c r="DS161" s="160"/>
      <c r="DT161" s="160"/>
      <c r="DU161" s="160"/>
      <c r="DV161" s="160"/>
      <c r="DW161" s="160"/>
      <c r="DX161" s="160"/>
      <c r="DY161" s="160"/>
      <c r="DZ161" s="160"/>
      <c r="EA161" s="160"/>
      <c r="EB161" s="160"/>
      <c r="EC161" s="160"/>
      <c r="ED161" s="160"/>
      <c r="EE161" s="160"/>
      <c r="EF161" s="160"/>
      <c r="EG161" s="160"/>
      <c r="EH161" s="160"/>
      <c r="EI161" s="160"/>
      <c r="EJ161" s="160"/>
      <c r="EK161" s="160"/>
      <c r="EL161" s="160"/>
      <c r="EM161" s="160"/>
      <c r="EN161" s="160"/>
      <c r="EO161" s="160"/>
      <c r="EP161" s="160"/>
      <c r="EQ161" s="160"/>
      <c r="ER161" s="160"/>
      <c r="ES161" s="160"/>
      <c r="ET161" s="160"/>
      <c r="EU161" s="160"/>
      <c r="EV161" s="160"/>
      <c r="EW161" s="160"/>
      <c r="EX161" s="160"/>
      <c r="EY161" s="160"/>
      <c r="EZ161" s="160"/>
      <c r="FA161" s="160"/>
      <c r="FB161" s="160"/>
      <c r="FC161" s="160"/>
      <c r="FD161" s="160"/>
      <c r="FE161" s="160"/>
      <c r="FF161" s="160"/>
      <c r="FG161" s="160"/>
      <c r="FH161" s="160"/>
      <c r="FI161" s="160"/>
      <c r="FJ161" s="160"/>
      <c r="FK161" s="160"/>
      <c r="FL161" s="160"/>
      <c r="FM161" s="160"/>
      <c r="FN161" s="160"/>
      <c r="FO161" s="160"/>
      <c r="FP161" s="160"/>
      <c r="FQ161" s="160"/>
      <c r="FR161" s="160"/>
      <c r="FS161" s="160"/>
      <c r="FT161" s="160"/>
      <c r="FU161" s="160"/>
      <c r="FV161" s="160"/>
      <c r="FW161" s="160"/>
      <c r="FX161" s="160"/>
      <c r="FY161" s="160"/>
      <c r="FZ161" s="160"/>
      <c r="GA161" s="160"/>
      <c r="GB161" s="160"/>
      <c r="GC161" s="160"/>
      <c r="GD161" s="160"/>
      <c r="GE161" s="160"/>
    </row>
    <row r="162" spans="1:187" ht="31.5" customHeight="1">
      <c r="A162" s="25">
        <v>231</v>
      </c>
      <c r="B162" s="25">
        <v>32</v>
      </c>
      <c r="C162" s="25">
        <v>6171</v>
      </c>
      <c r="D162" s="39">
        <v>5171</v>
      </c>
      <c r="E162" s="27"/>
      <c r="F162" s="25"/>
      <c r="G162" s="54">
        <v>20000</v>
      </c>
      <c r="H162" s="55"/>
      <c r="I162" s="56"/>
      <c r="J162" s="28" t="s">
        <v>37</v>
      </c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160"/>
      <c r="CM162" s="160"/>
      <c r="CN162" s="160"/>
      <c r="CO162" s="160"/>
      <c r="CP162" s="160"/>
      <c r="CQ162" s="160"/>
      <c r="CR162" s="160"/>
      <c r="CS162" s="160"/>
      <c r="CT162" s="160"/>
      <c r="CU162" s="160"/>
      <c r="CV162" s="160"/>
      <c r="CW162" s="160"/>
      <c r="CX162" s="160"/>
      <c r="CY162" s="160"/>
      <c r="CZ162" s="160"/>
      <c r="DA162" s="160"/>
      <c r="DB162" s="160"/>
      <c r="DC162" s="160"/>
      <c r="DD162" s="160"/>
      <c r="DE162" s="160"/>
      <c r="DF162" s="160"/>
      <c r="DG162" s="160"/>
      <c r="DH162" s="160"/>
      <c r="DI162" s="160"/>
      <c r="DJ162" s="160"/>
      <c r="DK162" s="160"/>
      <c r="DL162" s="160"/>
      <c r="DM162" s="160"/>
      <c r="DN162" s="160"/>
      <c r="DO162" s="160"/>
      <c r="DP162" s="160"/>
      <c r="DQ162" s="160"/>
      <c r="DR162" s="160"/>
      <c r="DS162" s="160"/>
      <c r="DT162" s="160"/>
      <c r="DU162" s="160"/>
      <c r="DV162" s="160"/>
      <c r="DW162" s="160"/>
      <c r="DX162" s="160"/>
      <c r="DY162" s="160"/>
      <c r="DZ162" s="160"/>
      <c r="EA162" s="160"/>
      <c r="EB162" s="160"/>
      <c r="EC162" s="160"/>
      <c r="ED162" s="160"/>
      <c r="EE162" s="160"/>
      <c r="EF162" s="160"/>
      <c r="EG162" s="160"/>
      <c r="EH162" s="160"/>
      <c r="EI162" s="160"/>
      <c r="EJ162" s="160"/>
      <c r="EK162" s="160"/>
      <c r="EL162" s="160"/>
      <c r="EM162" s="160"/>
      <c r="EN162" s="160"/>
      <c r="EO162" s="160"/>
      <c r="EP162" s="160"/>
      <c r="EQ162" s="160"/>
      <c r="ER162" s="160"/>
      <c r="ES162" s="160"/>
      <c r="ET162" s="160"/>
      <c r="EU162" s="160"/>
      <c r="EV162" s="160"/>
      <c r="EW162" s="160"/>
      <c r="EX162" s="160"/>
      <c r="EY162" s="160"/>
      <c r="EZ162" s="160"/>
      <c r="FA162" s="160"/>
      <c r="FB162" s="160"/>
      <c r="FC162" s="160"/>
      <c r="FD162" s="160"/>
      <c r="FE162" s="160"/>
      <c r="FF162" s="160"/>
      <c r="FG162" s="160"/>
      <c r="FH162" s="160"/>
      <c r="FI162" s="160"/>
      <c r="FJ162" s="160"/>
      <c r="FK162" s="160"/>
      <c r="FL162" s="160"/>
      <c r="FM162" s="160"/>
      <c r="FN162" s="160"/>
      <c r="FO162" s="160"/>
      <c r="FP162" s="160"/>
      <c r="FQ162" s="160"/>
      <c r="FR162" s="160"/>
      <c r="FS162" s="160"/>
      <c r="FT162" s="160"/>
      <c r="FU162" s="160"/>
      <c r="FV162" s="160"/>
      <c r="FW162" s="160"/>
      <c r="FX162" s="160"/>
      <c r="FY162" s="160"/>
      <c r="FZ162" s="160"/>
      <c r="GA162" s="160"/>
      <c r="GB162" s="160"/>
      <c r="GC162" s="160"/>
      <c r="GD162" s="160"/>
      <c r="GE162" s="160"/>
    </row>
    <row r="163" spans="1:187" ht="31.5" customHeight="1">
      <c r="A163" s="25">
        <v>231</v>
      </c>
      <c r="B163" s="25">
        <v>32</v>
      </c>
      <c r="C163" s="25">
        <v>6171</v>
      </c>
      <c r="D163" s="39">
        <v>5173</v>
      </c>
      <c r="E163" s="27"/>
      <c r="F163" s="25"/>
      <c r="G163" s="54">
        <v>10000</v>
      </c>
      <c r="H163" s="55"/>
      <c r="I163" s="56"/>
      <c r="J163" s="28" t="s">
        <v>27</v>
      </c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  <c r="BV163" s="160"/>
      <c r="BW163" s="160"/>
      <c r="BX163" s="160"/>
      <c r="BY163" s="160"/>
      <c r="BZ163" s="160"/>
      <c r="CA163" s="160"/>
      <c r="CB163" s="160"/>
      <c r="CC163" s="160"/>
      <c r="CD163" s="160"/>
      <c r="CE163" s="160"/>
      <c r="CF163" s="160"/>
      <c r="CG163" s="160"/>
      <c r="CH163" s="160"/>
      <c r="CI163" s="160"/>
      <c r="CJ163" s="160"/>
      <c r="CK163" s="160"/>
      <c r="CL163" s="160"/>
      <c r="CM163" s="160"/>
      <c r="CN163" s="160"/>
      <c r="CO163" s="160"/>
      <c r="CP163" s="160"/>
      <c r="CQ163" s="160"/>
      <c r="CR163" s="160"/>
      <c r="CS163" s="160"/>
      <c r="CT163" s="160"/>
      <c r="CU163" s="160"/>
      <c r="CV163" s="160"/>
      <c r="CW163" s="160"/>
      <c r="CX163" s="160"/>
      <c r="CY163" s="160"/>
      <c r="CZ163" s="160"/>
      <c r="DA163" s="160"/>
      <c r="DB163" s="160"/>
      <c r="DC163" s="160"/>
      <c r="DD163" s="160"/>
      <c r="DE163" s="160"/>
      <c r="DF163" s="160"/>
      <c r="DG163" s="160"/>
      <c r="DH163" s="160"/>
      <c r="DI163" s="160"/>
      <c r="DJ163" s="160"/>
      <c r="DK163" s="160"/>
      <c r="DL163" s="160"/>
      <c r="DM163" s="160"/>
      <c r="DN163" s="160"/>
      <c r="DO163" s="160"/>
      <c r="DP163" s="160"/>
      <c r="DQ163" s="160"/>
      <c r="DR163" s="160"/>
      <c r="DS163" s="160"/>
      <c r="DT163" s="160"/>
      <c r="DU163" s="160"/>
      <c r="DV163" s="160"/>
      <c r="DW163" s="160"/>
      <c r="DX163" s="160"/>
      <c r="DY163" s="160"/>
      <c r="DZ163" s="160"/>
      <c r="EA163" s="160"/>
      <c r="EB163" s="160"/>
      <c r="EC163" s="160"/>
      <c r="ED163" s="160"/>
      <c r="EE163" s="160"/>
      <c r="EF163" s="160"/>
      <c r="EG163" s="160"/>
      <c r="EH163" s="160"/>
      <c r="EI163" s="160"/>
      <c r="EJ163" s="160"/>
      <c r="EK163" s="160"/>
      <c r="EL163" s="160"/>
      <c r="EM163" s="160"/>
      <c r="EN163" s="160"/>
      <c r="EO163" s="160"/>
      <c r="EP163" s="160"/>
      <c r="EQ163" s="160"/>
      <c r="ER163" s="160"/>
      <c r="ES163" s="160"/>
      <c r="ET163" s="160"/>
      <c r="EU163" s="160"/>
      <c r="EV163" s="160"/>
      <c r="EW163" s="160"/>
      <c r="EX163" s="160"/>
      <c r="EY163" s="160"/>
      <c r="EZ163" s="160"/>
      <c r="FA163" s="160"/>
      <c r="FB163" s="160"/>
      <c r="FC163" s="160"/>
      <c r="FD163" s="160"/>
      <c r="FE163" s="160"/>
      <c r="FF163" s="160"/>
      <c r="FG163" s="160"/>
      <c r="FH163" s="160"/>
      <c r="FI163" s="160"/>
      <c r="FJ163" s="160"/>
      <c r="FK163" s="160"/>
      <c r="FL163" s="160"/>
      <c r="FM163" s="160"/>
      <c r="FN163" s="160"/>
      <c r="FO163" s="160"/>
      <c r="FP163" s="160"/>
      <c r="FQ163" s="160"/>
      <c r="FR163" s="160"/>
      <c r="FS163" s="160"/>
      <c r="FT163" s="160"/>
      <c r="FU163" s="160"/>
      <c r="FV163" s="160"/>
      <c r="FW163" s="160"/>
      <c r="FX163" s="160"/>
      <c r="FY163" s="160"/>
      <c r="FZ163" s="160"/>
      <c r="GA163" s="160"/>
      <c r="GB163" s="160"/>
      <c r="GC163" s="160"/>
      <c r="GD163" s="160"/>
      <c r="GE163" s="160"/>
    </row>
    <row r="164" spans="1:187" ht="31.5" customHeight="1">
      <c r="A164" s="25">
        <v>231</v>
      </c>
      <c r="B164" s="25">
        <v>32</v>
      </c>
      <c r="C164" s="25">
        <v>6171</v>
      </c>
      <c r="D164" s="39">
        <v>5175</v>
      </c>
      <c r="E164" s="27"/>
      <c r="F164" s="25"/>
      <c r="G164" s="54">
        <v>10000</v>
      </c>
      <c r="H164" s="55"/>
      <c r="I164" s="56"/>
      <c r="J164" s="28" t="s">
        <v>45</v>
      </c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  <c r="CL164" s="160"/>
      <c r="CM164" s="160"/>
      <c r="CN164" s="160"/>
      <c r="CO164" s="160"/>
      <c r="CP164" s="160"/>
      <c r="CQ164" s="160"/>
      <c r="CR164" s="160"/>
      <c r="CS164" s="160"/>
      <c r="CT164" s="160"/>
      <c r="CU164" s="160"/>
      <c r="CV164" s="160"/>
      <c r="CW164" s="160"/>
      <c r="CX164" s="160"/>
      <c r="CY164" s="160"/>
      <c r="CZ164" s="160"/>
      <c r="DA164" s="160"/>
      <c r="DB164" s="160"/>
      <c r="DC164" s="160"/>
      <c r="DD164" s="160"/>
      <c r="DE164" s="160"/>
      <c r="DF164" s="160"/>
      <c r="DG164" s="160"/>
      <c r="DH164" s="160"/>
      <c r="DI164" s="160"/>
      <c r="DJ164" s="160"/>
      <c r="DK164" s="160"/>
      <c r="DL164" s="160"/>
      <c r="DM164" s="160"/>
      <c r="DN164" s="160"/>
      <c r="DO164" s="160"/>
      <c r="DP164" s="160"/>
      <c r="DQ164" s="160"/>
      <c r="DR164" s="160"/>
      <c r="DS164" s="160"/>
      <c r="DT164" s="160"/>
      <c r="DU164" s="160"/>
      <c r="DV164" s="160"/>
      <c r="DW164" s="160"/>
      <c r="DX164" s="160"/>
      <c r="DY164" s="160"/>
      <c r="DZ164" s="160"/>
      <c r="EA164" s="160"/>
      <c r="EB164" s="160"/>
      <c r="EC164" s="160"/>
      <c r="ED164" s="160"/>
      <c r="EE164" s="160"/>
      <c r="EF164" s="160"/>
      <c r="EG164" s="160"/>
      <c r="EH164" s="160"/>
      <c r="EI164" s="160"/>
      <c r="EJ164" s="160"/>
      <c r="EK164" s="160"/>
      <c r="EL164" s="160"/>
      <c r="EM164" s="160"/>
      <c r="EN164" s="160"/>
      <c r="EO164" s="160"/>
      <c r="EP164" s="160"/>
      <c r="EQ164" s="160"/>
      <c r="ER164" s="160"/>
      <c r="ES164" s="160"/>
      <c r="ET164" s="160"/>
      <c r="EU164" s="160"/>
      <c r="EV164" s="160"/>
      <c r="EW164" s="160"/>
      <c r="EX164" s="160"/>
      <c r="EY164" s="160"/>
      <c r="EZ164" s="160"/>
      <c r="FA164" s="160"/>
      <c r="FB164" s="160"/>
      <c r="FC164" s="160"/>
      <c r="FD164" s="160"/>
      <c r="FE164" s="160"/>
      <c r="FF164" s="160"/>
      <c r="FG164" s="160"/>
      <c r="FH164" s="160"/>
      <c r="FI164" s="160"/>
      <c r="FJ164" s="160"/>
      <c r="FK164" s="160"/>
      <c r="FL164" s="160"/>
      <c r="FM164" s="160"/>
      <c r="FN164" s="160"/>
      <c r="FO164" s="160"/>
      <c r="FP164" s="160"/>
      <c r="FQ164" s="160"/>
      <c r="FR164" s="160"/>
      <c r="FS164" s="160"/>
      <c r="FT164" s="160"/>
      <c r="FU164" s="160"/>
      <c r="FV164" s="160"/>
      <c r="FW164" s="160"/>
      <c r="FX164" s="160"/>
      <c r="FY164" s="160"/>
      <c r="FZ164" s="160"/>
      <c r="GA164" s="160"/>
      <c r="GB164" s="160"/>
      <c r="GC164" s="160"/>
      <c r="GD164" s="160"/>
      <c r="GE164" s="160"/>
    </row>
    <row r="165" spans="1:187" ht="31.5" customHeight="1">
      <c r="A165" s="25">
        <v>231</v>
      </c>
      <c r="B165" s="25">
        <v>32</v>
      </c>
      <c r="C165" s="25">
        <v>6171</v>
      </c>
      <c r="D165" s="39">
        <v>5192</v>
      </c>
      <c r="E165" s="27"/>
      <c r="F165" s="25"/>
      <c r="G165" s="54">
        <v>10000</v>
      </c>
      <c r="H165" s="55"/>
      <c r="I165" s="56"/>
      <c r="J165" s="28" t="s">
        <v>183</v>
      </c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160"/>
      <c r="BW165" s="160"/>
      <c r="BX165" s="160"/>
      <c r="BY165" s="160"/>
      <c r="BZ165" s="160"/>
      <c r="CA165" s="160"/>
      <c r="CB165" s="160"/>
      <c r="CC165" s="160"/>
      <c r="CD165" s="160"/>
      <c r="CE165" s="160"/>
      <c r="CF165" s="160"/>
      <c r="CG165" s="160"/>
      <c r="CH165" s="160"/>
      <c r="CI165" s="160"/>
      <c r="CJ165" s="160"/>
      <c r="CK165" s="160"/>
      <c r="CL165" s="160"/>
      <c r="CM165" s="160"/>
      <c r="CN165" s="160"/>
      <c r="CO165" s="160"/>
      <c r="CP165" s="160"/>
      <c r="CQ165" s="160"/>
      <c r="CR165" s="160"/>
      <c r="CS165" s="160"/>
      <c r="CT165" s="160"/>
      <c r="CU165" s="160"/>
      <c r="CV165" s="160"/>
      <c r="CW165" s="160"/>
      <c r="CX165" s="160"/>
      <c r="CY165" s="160"/>
      <c r="CZ165" s="160"/>
      <c r="DA165" s="160"/>
      <c r="DB165" s="160"/>
      <c r="DC165" s="160"/>
      <c r="DD165" s="160"/>
      <c r="DE165" s="160"/>
      <c r="DF165" s="160"/>
      <c r="DG165" s="160"/>
      <c r="DH165" s="160"/>
      <c r="DI165" s="160"/>
      <c r="DJ165" s="160"/>
      <c r="DK165" s="160"/>
      <c r="DL165" s="160"/>
      <c r="DM165" s="160"/>
      <c r="DN165" s="160"/>
      <c r="DO165" s="160"/>
      <c r="DP165" s="160"/>
      <c r="DQ165" s="160"/>
      <c r="DR165" s="160"/>
      <c r="DS165" s="160"/>
      <c r="DT165" s="160"/>
      <c r="DU165" s="160"/>
      <c r="DV165" s="160"/>
      <c r="DW165" s="160"/>
      <c r="DX165" s="160"/>
      <c r="DY165" s="160"/>
      <c r="DZ165" s="160"/>
      <c r="EA165" s="160"/>
      <c r="EB165" s="160"/>
      <c r="EC165" s="160"/>
      <c r="ED165" s="160"/>
      <c r="EE165" s="160"/>
      <c r="EF165" s="160"/>
      <c r="EG165" s="160"/>
      <c r="EH165" s="160"/>
      <c r="EI165" s="160"/>
      <c r="EJ165" s="160"/>
      <c r="EK165" s="160"/>
      <c r="EL165" s="160"/>
      <c r="EM165" s="160"/>
      <c r="EN165" s="160"/>
      <c r="EO165" s="160"/>
      <c r="EP165" s="160"/>
      <c r="EQ165" s="160"/>
      <c r="ER165" s="160"/>
      <c r="ES165" s="160"/>
      <c r="ET165" s="160"/>
      <c r="EU165" s="160"/>
      <c r="EV165" s="160"/>
      <c r="EW165" s="160"/>
      <c r="EX165" s="160"/>
      <c r="EY165" s="160"/>
      <c r="EZ165" s="160"/>
      <c r="FA165" s="160"/>
      <c r="FB165" s="160"/>
      <c r="FC165" s="160"/>
      <c r="FD165" s="160"/>
      <c r="FE165" s="160"/>
      <c r="FF165" s="160"/>
      <c r="FG165" s="160"/>
      <c r="FH165" s="160"/>
      <c r="FI165" s="160"/>
      <c r="FJ165" s="160"/>
      <c r="FK165" s="160"/>
      <c r="FL165" s="160"/>
      <c r="FM165" s="160"/>
      <c r="FN165" s="160"/>
      <c r="FO165" s="160"/>
      <c r="FP165" s="160"/>
      <c r="FQ165" s="160"/>
      <c r="FR165" s="160"/>
      <c r="FS165" s="160"/>
      <c r="FT165" s="160"/>
      <c r="FU165" s="160"/>
      <c r="FV165" s="160"/>
      <c r="FW165" s="160"/>
      <c r="FX165" s="160"/>
      <c r="FY165" s="160"/>
      <c r="FZ165" s="160"/>
      <c r="GA165" s="160"/>
      <c r="GB165" s="160"/>
      <c r="GC165" s="160"/>
      <c r="GD165" s="160"/>
      <c r="GE165" s="160"/>
    </row>
    <row r="166" spans="1:187" ht="31.5" customHeight="1">
      <c r="A166" s="25">
        <v>231</v>
      </c>
      <c r="B166" s="25">
        <v>32</v>
      </c>
      <c r="C166" s="25">
        <v>6171</v>
      </c>
      <c r="D166" s="26">
        <v>5229</v>
      </c>
      <c r="E166" s="27"/>
      <c r="F166" s="32"/>
      <c r="G166" s="54">
        <v>20000</v>
      </c>
      <c r="H166" s="55"/>
      <c r="I166" s="56"/>
      <c r="J166" s="28" t="s">
        <v>203</v>
      </c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</row>
    <row r="167" spans="1:187" ht="31.5" customHeight="1">
      <c r="A167" s="25">
        <v>231</v>
      </c>
      <c r="B167" s="25">
        <v>32</v>
      </c>
      <c r="C167" s="25">
        <v>6171</v>
      </c>
      <c r="D167" s="412">
        <v>5361</v>
      </c>
      <c r="E167" s="27"/>
      <c r="F167" s="32"/>
      <c r="G167" s="54">
        <v>5000</v>
      </c>
      <c r="H167" s="55"/>
      <c r="I167" s="56"/>
      <c r="J167" s="28" t="s">
        <v>204</v>
      </c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</row>
    <row r="168" spans="1:187" ht="31.5" customHeight="1">
      <c r="A168" s="25">
        <v>231</v>
      </c>
      <c r="B168" s="25">
        <v>32</v>
      </c>
      <c r="C168" s="25">
        <v>6171</v>
      </c>
      <c r="D168" s="412">
        <v>5362</v>
      </c>
      <c r="E168" s="27"/>
      <c r="F168" s="25"/>
      <c r="G168" s="54">
        <v>100000</v>
      </c>
      <c r="H168" s="55"/>
      <c r="I168" s="56"/>
      <c r="J168" s="28" t="s">
        <v>205</v>
      </c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  <c r="CK168" s="160"/>
      <c r="CL168" s="160"/>
      <c r="CM168" s="160"/>
      <c r="CN168" s="160"/>
      <c r="CO168" s="160"/>
      <c r="CP168" s="160"/>
      <c r="CQ168" s="160"/>
      <c r="CR168" s="160"/>
      <c r="CS168" s="160"/>
      <c r="CT168" s="160"/>
      <c r="CU168" s="160"/>
      <c r="CV168" s="160"/>
      <c r="CW168" s="160"/>
      <c r="CX168" s="160"/>
      <c r="CY168" s="160"/>
      <c r="CZ168" s="160"/>
      <c r="DA168" s="160"/>
      <c r="DB168" s="160"/>
      <c r="DC168" s="160"/>
      <c r="DD168" s="160"/>
      <c r="DE168" s="160"/>
      <c r="DF168" s="160"/>
      <c r="DG168" s="160"/>
      <c r="DH168" s="160"/>
      <c r="DI168" s="160"/>
      <c r="DJ168" s="160"/>
      <c r="DK168" s="160"/>
      <c r="DL168" s="160"/>
      <c r="DM168" s="160"/>
      <c r="DN168" s="160"/>
      <c r="DO168" s="160"/>
      <c r="DP168" s="160"/>
      <c r="DQ168" s="160"/>
      <c r="DR168" s="160"/>
      <c r="DS168" s="160"/>
      <c r="DT168" s="160"/>
      <c r="DU168" s="160"/>
      <c r="DV168" s="160"/>
      <c r="DW168" s="160"/>
      <c r="DX168" s="160"/>
      <c r="DY168" s="160"/>
      <c r="DZ168" s="160"/>
      <c r="EA168" s="160"/>
      <c r="EB168" s="160"/>
      <c r="EC168" s="160"/>
      <c r="ED168" s="160"/>
      <c r="EE168" s="160"/>
      <c r="EF168" s="160"/>
      <c r="EG168" s="160"/>
      <c r="EH168" s="160"/>
      <c r="EI168" s="160"/>
      <c r="EJ168" s="160"/>
      <c r="EK168" s="160"/>
      <c r="EL168" s="160"/>
      <c r="EM168" s="160"/>
      <c r="EN168" s="160"/>
      <c r="EO168" s="160"/>
      <c r="EP168" s="160"/>
      <c r="EQ168" s="160"/>
      <c r="ER168" s="160"/>
      <c r="ES168" s="160"/>
      <c r="ET168" s="160"/>
      <c r="EU168" s="160"/>
      <c r="EV168" s="160"/>
      <c r="EW168" s="160"/>
      <c r="EX168" s="160"/>
      <c r="EY168" s="160"/>
      <c r="EZ168" s="160"/>
      <c r="FA168" s="160"/>
      <c r="FB168" s="160"/>
      <c r="FC168" s="160"/>
      <c r="FD168" s="160"/>
      <c r="FE168" s="160"/>
      <c r="FF168" s="160"/>
      <c r="FG168" s="160"/>
      <c r="FH168" s="160"/>
      <c r="FI168" s="160"/>
      <c r="FJ168" s="160"/>
      <c r="FK168" s="160"/>
      <c r="FL168" s="160"/>
      <c r="FM168" s="160"/>
      <c r="FN168" s="160"/>
      <c r="FO168" s="160"/>
      <c r="FP168" s="160"/>
      <c r="FQ168" s="160"/>
      <c r="FR168" s="160"/>
      <c r="FS168" s="160"/>
      <c r="FT168" s="160"/>
      <c r="FU168" s="160"/>
      <c r="FV168" s="160"/>
      <c r="FW168" s="160"/>
      <c r="FX168" s="160"/>
      <c r="FY168" s="160"/>
      <c r="FZ168" s="160"/>
      <c r="GA168" s="160"/>
      <c r="GB168" s="160"/>
      <c r="GC168" s="160"/>
      <c r="GD168" s="160"/>
      <c r="GE168" s="160"/>
    </row>
    <row r="169" spans="1:187" ht="31.5" customHeight="1">
      <c r="A169" s="25">
        <v>231</v>
      </c>
      <c r="B169" s="25">
        <v>32</v>
      </c>
      <c r="C169" s="25">
        <v>6171</v>
      </c>
      <c r="D169" s="216">
        <v>5424</v>
      </c>
      <c r="E169" s="27"/>
      <c r="F169" s="25"/>
      <c r="G169" s="54">
        <v>80000</v>
      </c>
      <c r="H169" s="55"/>
      <c r="I169" s="56"/>
      <c r="J169" s="28" t="s">
        <v>150</v>
      </c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  <c r="BO169" s="160"/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/>
      <c r="BZ169" s="160"/>
      <c r="CA169" s="160"/>
      <c r="CB169" s="160"/>
      <c r="CC169" s="160"/>
      <c r="CD169" s="160"/>
      <c r="CE169" s="160"/>
      <c r="CF169" s="160"/>
      <c r="CG169" s="160"/>
      <c r="CH169" s="160"/>
      <c r="CI169" s="160"/>
      <c r="CJ169" s="160"/>
      <c r="CK169" s="160"/>
      <c r="CL169" s="160"/>
      <c r="CM169" s="160"/>
      <c r="CN169" s="160"/>
      <c r="CO169" s="160"/>
      <c r="CP169" s="160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160"/>
      <c r="DA169" s="160"/>
      <c r="DB169" s="160"/>
      <c r="DC169" s="160"/>
      <c r="DD169" s="160"/>
      <c r="DE169" s="160"/>
      <c r="DF169" s="160"/>
      <c r="DG169" s="160"/>
      <c r="DH169" s="160"/>
      <c r="DI169" s="160"/>
      <c r="DJ169" s="160"/>
      <c r="DK169" s="160"/>
      <c r="DL169" s="160"/>
      <c r="DM169" s="160"/>
      <c r="DN169" s="160"/>
      <c r="DO169" s="160"/>
      <c r="DP169" s="160"/>
      <c r="DQ169" s="160"/>
      <c r="DR169" s="160"/>
      <c r="DS169" s="160"/>
      <c r="DT169" s="160"/>
      <c r="DU169" s="160"/>
      <c r="DV169" s="160"/>
      <c r="DW169" s="160"/>
      <c r="DX169" s="160"/>
      <c r="DY169" s="160"/>
      <c r="DZ169" s="160"/>
      <c r="EA169" s="160"/>
      <c r="EB169" s="160"/>
      <c r="EC169" s="160"/>
      <c r="ED169" s="160"/>
      <c r="EE169" s="160"/>
      <c r="EF169" s="160"/>
      <c r="EG169" s="160"/>
      <c r="EH169" s="160"/>
      <c r="EI169" s="160"/>
      <c r="EJ169" s="160"/>
      <c r="EK169" s="160"/>
      <c r="EL169" s="160"/>
      <c r="EM169" s="160"/>
      <c r="EN169" s="160"/>
      <c r="EO169" s="160"/>
      <c r="EP169" s="160"/>
      <c r="EQ169" s="160"/>
      <c r="ER169" s="160"/>
      <c r="ES169" s="160"/>
      <c r="ET169" s="160"/>
      <c r="EU169" s="160"/>
      <c r="EV169" s="160"/>
      <c r="EW169" s="160"/>
      <c r="EX169" s="160"/>
      <c r="EY169" s="160"/>
      <c r="EZ169" s="160"/>
      <c r="FA169" s="160"/>
      <c r="FB169" s="160"/>
      <c r="FC169" s="160"/>
      <c r="FD169" s="160"/>
      <c r="FE169" s="160"/>
      <c r="FF169" s="160"/>
      <c r="FG169" s="160"/>
      <c r="FH169" s="160"/>
      <c r="FI169" s="160"/>
      <c r="FJ169" s="160"/>
      <c r="FK169" s="160"/>
      <c r="FL169" s="160"/>
      <c r="FM169" s="160"/>
      <c r="FN169" s="160"/>
      <c r="FO169" s="160"/>
      <c r="FP169" s="160"/>
      <c r="FQ169" s="160"/>
      <c r="FR169" s="160"/>
      <c r="FS169" s="160"/>
      <c r="FT169" s="160"/>
      <c r="FU169" s="160"/>
      <c r="FV169" s="160"/>
      <c r="FW169" s="160"/>
      <c r="FX169" s="160"/>
      <c r="FY169" s="160"/>
      <c r="FZ169" s="160"/>
      <c r="GA169" s="160"/>
      <c r="GB169" s="160"/>
      <c r="GC169" s="160"/>
      <c r="GD169" s="160"/>
      <c r="GE169" s="160"/>
    </row>
    <row r="170" spans="1:187" ht="31.5" customHeight="1">
      <c r="A170" s="25">
        <v>231</v>
      </c>
      <c r="B170" s="25">
        <v>32</v>
      </c>
      <c r="C170" s="25">
        <v>6171</v>
      </c>
      <c r="D170" s="216">
        <v>5499</v>
      </c>
      <c r="E170" s="27"/>
      <c r="F170" s="25"/>
      <c r="G170" s="54">
        <v>30000</v>
      </c>
      <c r="H170" s="55"/>
      <c r="I170" s="56"/>
      <c r="J170" s="28" t="s">
        <v>206</v>
      </c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0"/>
      <c r="CH170" s="160"/>
      <c r="CI170" s="160"/>
      <c r="CJ170" s="160"/>
      <c r="CK170" s="160"/>
      <c r="CL170" s="160"/>
      <c r="CM170" s="160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160"/>
      <c r="DA170" s="160"/>
      <c r="DB170" s="160"/>
      <c r="DC170" s="160"/>
      <c r="DD170" s="160"/>
      <c r="DE170" s="160"/>
      <c r="DF170" s="160"/>
      <c r="DG170" s="160"/>
      <c r="DH170" s="160"/>
      <c r="DI170" s="160"/>
      <c r="DJ170" s="160"/>
      <c r="DK170" s="160"/>
      <c r="DL170" s="160"/>
      <c r="DM170" s="160"/>
      <c r="DN170" s="160"/>
      <c r="DO170" s="160"/>
      <c r="DP170" s="160"/>
      <c r="DQ170" s="160"/>
      <c r="DR170" s="160"/>
      <c r="DS170" s="160"/>
      <c r="DT170" s="160"/>
      <c r="DU170" s="160"/>
      <c r="DV170" s="160"/>
      <c r="DW170" s="160"/>
      <c r="DX170" s="160"/>
      <c r="DY170" s="160"/>
      <c r="DZ170" s="160"/>
      <c r="EA170" s="160"/>
      <c r="EB170" s="160"/>
      <c r="EC170" s="160"/>
      <c r="ED170" s="160"/>
      <c r="EE170" s="160"/>
      <c r="EF170" s="160"/>
      <c r="EG170" s="160"/>
      <c r="EH170" s="160"/>
      <c r="EI170" s="160"/>
      <c r="EJ170" s="160"/>
      <c r="EK170" s="160"/>
      <c r="EL170" s="160"/>
      <c r="EM170" s="160"/>
      <c r="EN170" s="160"/>
      <c r="EO170" s="160"/>
      <c r="EP170" s="160"/>
      <c r="EQ170" s="160"/>
      <c r="ER170" s="160"/>
      <c r="ES170" s="160"/>
      <c r="ET170" s="160"/>
      <c r="EU170" s="160"/>
      <c r="EV170" s="160"/>
      <c r="EW170" s="160"/>
      <c r="EX170" s="160"/>
      <c r="EY170" s="160"/>
      <c r="EZ170" s="160"/>
      <c r="FA170" s="160"/>
      <c r="FB170" s="160"/>
      <c r="FC170" s="160"/>
      <c r="FD170" s="160"/>
      <c r="FE170" s="160"/>
      <c r="FF170" s="160"/>
      <c r="FG170" s="160"/>
      <c r="FH170" s="160"/>
      <c r="FI170" s="160"/>
      <c r="FJ170" s="160"/>
      <c r="FK170" s="160"/>
      <c r="FL170" s="160"/>
      <c r="FM170" s="160"/>
      <c r="FN170" s="160"/>
      <c r="FO170" s="160"/>
      <c r="FP170" s="160"/>
      <c r="FQ170" s="160"/>
      <c r="FR170" s="160"/>
      <c r="FS170" s="160"/>
      <c r="FT170" s="160"/>
      <c r="FU170" s="160"/>
      <c r="FV170" s="160"/>
      <c r="FW170" s="160"/>
      <c r="FX170" s="160"/>
      <c r="FY170" s="160"/>
      <c r="FZ170" s="160"/>
      <c r="GA170" s="160"/>
      <c r="GB170" s="160"/>
      <c r="GC170" s="160"/>
      <c r="GD170" s="160"/>
      <c r="GE170" s="160"/>
    </row>
    <row r="171" spans="1:187" ht="31.5" customHeight="1">
      <c r="A171" s="435">
        <v>236</v>
      </c>
      <c r="B171" s="435">
        <v>11</v>
      </c>
      <c r="C171" s="25">
        <v>6171</v>
      </c>
      <c r="D171" s="39">
        <v>5169</v>
      </c>
      <c r="E171" s="27" t="s">
        <v>93</v>
      </c>
      <c r="F171" s="25"/>
      <c r="G171" s="54">
        <v>80000</v>
      </c>
      <c r="H171" s="55"/>
      <c r="I171" s="56"/>
      <c r="J171" s="214" t="s">
        <v>184</v>
      </c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  <c r="EP171" s="160"/>
      <c r="EQ171" s="160"/>
      <c r="ER171" s="160"/>
      <c r="ES171" s="160"/>
      <c r="ET171" s="160"/>
      <c r="EU171" s="160"/>
      <c r="EV171" s="160"/>
      <c r="EW171" s="160"/>
      <c r="EX171" s="160"/>
      <c r="EY171" s="160"/>
      <c r="EZ171" s="160"/>
      <c r="FA171" s="160"/>
      <c r="FB171" s="160"/>
      <c r="FC171" s="160"/>
      <c r="FD171" s="160"/>
      <c r="FE171" s="160"/>
      <c r="FF171" s="160"/>
      <c r="FG171" s="160"/>
      <c r="FH171" s="160"/>
      <c r="FI171" s="160"/>
      <c r="FJ171" s="160"/>
      <c r="FK171" s="160"/>
      <c r="FL171" s="160"/>
      <c r="FM171" s="160"/>
      <c r="FN171" s="160"/>
      <c r="FO171" s="160"/>
      <c r="FP171" s="160"/>
      <c r="FQ171" s="160"/>
      <c r="FR171" s="160"/>
      <c r="FS171" s="160"/>
      <c r="FT171" s="160"/>
      <c r="FU171" s="160"/>
      <c r="FV171" s="160"/>
      <c r="FW171" s="160"/>
      <c r="FX171" s="160"/>
      <c r="FY171" s="160"/>
      <c r="FZ171" s="160"/>
      <c r="GA171" s="160"/>
      <c r="GB171" s="160"/>
      <c r="GC171" s="160"/>
      <c r="GD171" s="160"/>
      <c r="GE171" s="160"/>
    </row>
    <row r="172" spans="1:187" ht="31.5" customHeight="1">
      <c r="A172" s="32" t="s">
        <v>69</v>
      </c>
      <c r="B172" s="38"/>
      <c r="C172" s="25"/>
      <c r="D172" s="39"/>
      <c r="E172" s="238" t="s">
        <v>93</v>
      </c>
      <c r="F172" s="209"/>
      <c r="G172" s="239"/>
      <c r="H172" s="240"/>
      <c r="I172" s="239">
        <f>G171</f>
        <v>80000</v>
      </c>
      <c r="J172" s="207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0"/>
      <c r="CI172" s="160"/>
      <c r="CJ172" s="160"/>
      <c r="CK172" s="160"/>
      <c r="CL172" s="160"/>
      <c r="CM172" s="160"/>
      <c r="CN172" s="160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160"/>
      <c r="DA172" s="160"/>
      <c r="DB172" s="160"/>
      <c r="DC172" s="160"/>
      <c r="DD172" s="160"/>
      <c r="DE172" s="160"/>
      <c r="DF172" s="160"/>
      <c r="DG172" s="160"/>
      <c r="DH172" s="160"/>
      <c r="DI172" s="160"/>
      <c r="DJ172" s="160"/>
      <c r="DK172" s="160"/>
      <c r="DL172" s="160"/>
      <c r="DM172" s="160"/>
      <c r="DN172" s="160"/>
      <c r="DO172" s="160"/>
      <c r="DP172" s="160"/>
      <c r="DQ172" s="160"/>
      <c r="DR172" s="160"/>
      <c r="DS172" s="160"/>
      <c r="DT172" s="160"/>
      <c r="DU172" s="160"/>
      <c r="DV172" s="160"/>
      <c r="DW172" s="160"/>
      <c r="DX172" s="160"/>
      <c r="DY172" s="160"/>
      <c r="DZ172" s="160"/>
      <c r="EA172" s="160"/>
      <c r="EB172" s="160"/>
      <c r="EC172" s="160"/>
      <c r="ED172" s="160"/>
      <c r="EE172" s="160"/>
      <c r="EF172" s="160"/>
      <c r="EG172" s="160"/>
      <c r="EH172" s="160"/>
      <c r="EI172" s="160"/>
      <c r="EJ172" s="160"/>
      <c r="EK172" s="160"/>
      <c r="EL172" s="160"/>
      <c r="EM172" s="160"/>
      <c r="EN172" s="160"/>
      <c r="EO172" s="160"/>
      <c r="EP172" s="160"/>
      <c r="EQ172" s="160"/>
      <c r="ER172" s="160"/>
      <c r="ES172" s="160"/>
      <c r="ET172" s="160"/>
      <c r="EU172" s="160"/>
      <c r="EV172" s="160"/>
      <c r="EW172" s="160"/>
      <c r="EX172" s="160"/>
      <c r="EY172" s="160"/>
      <c r="EZ172" s="160"/>
      <c r="FA172" s="160"/>
      <c r="FB172" s="160"/>
      <c r="FC172" s="160"/>
      <c r="FD172" s="160"/>
      <c r="FE172" s="160"/>
      <c r="FF172" s="160"/>
      <c r="FG172" s="160"/>
      <c r="FH172" s="160"/>
      <c r="FI172" s="160"/>
      <c r="FJ172" s="160"/>
      <c r="FK172" s="160"/>
      <c r="FL172" s="160"/>
      <c r="FM172" s="160"/>
      <c r="FN172" s="160"/>
      <c r="FO172" s="160"/>
      <c r="FP172" s="160"/>
      <c r="FQ172" s="160"/>
      <c r="FR172" s="160"/>
      <c r="FS172" s="160"/>
      <c r="FT172" s="160"/>
      <c r="FU172" s="160"/>
      <c r="FV172" s="160"/>
      <c r="FW172" s="160"/>
      <c r="FX172" s="160"/>
      <c r="FY172" s="160"/>
      <c r="FZ172" s="160"/>
      <c r="GA172" s="160"/>
      <c r="GB172" s="160"/>
      <c r="GC172" s="160"/>
      <c r="GD172" s="160"/>
      <c r="GE172" s="160"/>
    </row>
    <row r="173" spans="1:187" ht="31.5" customHeight="1">
      <c r="A173" s="435">
        <v>236</v>
      </c>
      <c r="B173" s="435">
        <v>11</v>
      </c>
      <c r="C173" s="25">
        <v>6171</v>
      </c>
      <c r="D173" s="39">
        <v>5169</v>
      </c>
      <c r="E173" s="27" t="s">
        <v>121</v>
      </c>
      <c r="F173" s="25"/>
      <c r="G173" s="54">
        <v>25000</v>
      </c>
      <c r="H173" s="55"/>
      <c r="I173" s="56"/>
      <c r="J173" s="214" t="s">
        <v>122</v>
      </c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  <c r="BO173" s="160"/>
      <c r="BP173" s="160"/>
      <c r="BQ173" s="160"/>
      <c r="BR173" s="160"/>
      <c r="BS173" s="160"/>
      <c r="BT173" s="160"/>
      <c r="BU173" s="160"/>
      <c r="BV173" s="160"/>
      <c r="BW173" s="160"/>
      <c r="BX173" s="160"/>
      <c r="BY173" s="160"/>
      <c r="BZ173" s="160"/>
      <c r="CA173" s="160"/>
      <c r="CB173" s="160"/>
      <c r="CC173" s="160"/>
      <c r="CD173" s="160"/>
      <c r="CE173" s="160"/>
      <c r="CF173" s="160"/>
      <c r="CG173" s="160"/>
      <c r="CH173" s="160"/>
      <c r="CI173" s="160"/>
      <c r="CJ173" s="160"/>
      <c r="CK173" s="160"/>
      <c r="CL173" s="160"/>
      <c r="CM173" s="160"/>
      <c r="CN173" s="160"/>
      <c r="CO173" s="160"/>
      <c r="CP173" s="160"/>
      <c r="CQ173" s="160"/>
      <c r="CR173" s="160"/>
      <c r="CS173" s="160"/>
      <c r="CT173" s="160"/>
      <c r="CU173" s="160"/>
      <c r="CV173" s="160"/>
      <c r="CW173" s="160"/>
      <c r="CX173" s="160"/>
      <c r="CY173" s="160"/>
      <c r="CZ173" s="160"/>
      <c r="DA173" s="160"/>
      <c r="DB173" s="160"/>
      <c r="DC173" s="160"/>
      <c r="DD173" s="160"/>
      <c r="DE173" s="160"/>
      <c r="DF173" s="160"/>
      <c r="DG173" s="160"/>
      <c r="DH173" s="160"/>
      <c r="DI173" s="160"/>
      <c r="DJ173" s="160"/>
      <c r="DK173" s="160"/>
      <c r="DL173" s="160"/>
      <c r="DM173" s="160"/>
      <c r="DN173" s="160"/>
      <c r="DO173" s="160"/>
      <c r="DP173" s="160"/>
      <c r="DQ173" s="160"/>
      <c r="DR173" s="160"/>
      <c r="DS173" s="160"/>
      <c r="DT173" s="160"/>
      <c r="DU173" s="160"/>
      <c r="DV173" s="160"/>
      <c r="DW173" s="160"/>
      <c r="DX173" s="160"/>
      <c r="DY173" s="160"/>
      <c r="DZ173" s="160"/>
      <c r="EA173" s="160"/>
      <c r="EB173" s="160"/>
      <c r="EC173" s="160"/>
      <c r="ED173" s="160"/>
      <c r="EE173" s="160"/>
      <c r="EF173" s="160"/>
      <c r="EG173" s="160"/>
      <c r="EH173" s="160"/>
      <c r="EI173" s="160"/>
      <c r="EJ173" s="160"/>
      <c r="EK173" s="160"/>
      <c r="EL173" s="160"/>
      <c r="EM173" s="160"/>
      <c r="EN173" s="160"/>
      <c r="EO173" s="160"/>
      <c r="EP173" s="160"/>
      <c r="EQ173" s="160"/>
      <c r="ER173" s="160"/>
      <c r="ES173" s="160"/>
      <c r="ET173" s="160"/>
      <c r="EU173" s="160"/>
      <c r="EV173" s="160"/>
      <c r="EW173" s="160"/>
      <c r="EX173" s="160"/>
      <c r="EY173" s="160"/>
      <c r="EZ173" s="160"/>
      <c r="FA173" s="160"/>
      <c r="FB173" s="160"/>
      <c r="FC173" s="160"/>
      <c r="FD173" s="160"/>
      <c r="FE173" s="160"/>
      <c r="FF173" s="160"/>
      <c r="FG173" s="160"/>
      <c r="FH173" s="160"/>
      <c r="FI173" s="160"/>
      <c r="FJ173" s="160"/>
      <c r="FK173" s="160"/>
      <c r="FL173" s="160"/>
      <c r="FM173" s="160"/>
      <c r="FN173" s="160"/>
      <c r="FO173" s="160"/>
      <c r="FP173" s="160"/>
      <c r="FQ173" s="160"/>
      <c r="FR173" s="160"/>
      <c r="FS173" s="160"/>
      <c r="FT173" s="160"/>
      <c r="FU173" s="160"/>
      <c r="FV173" s="160"/>
      <c r="FW173" s="160"/>
      <c r="FX173" s="160"/>
      <c r="FY173" s="160"/>
      <c r="FZ173" s="160"/>
      <c r="GA173" s="160"/>
      <c r="GB173" s="160"/>
      <c r="GC173" s="160"/>
      <c r="GD173" s="160"/>
      <c r="GE173" s="160"/>
    </row>
    <row r="174" spans="1:187" ht="31.5" customHeight="1">
      <c r="A174" s="32" t="s">
        <v>69</v>
      </c>
      <c r="B174" s="38"/>
      <c r="C174" s="25"/>
      <c r="D174" s="39"/>
      <c r="E174" s="238" t="s">
        <v>121</v>
      </c>
      <c r="F174" s="209"/>
      <c r="G174" s="239"/>
      <c r="H174" s="240"/>
      <c r="I174" s="239">
        <f>G173</f>
        <v>25000</v>
      </c>
      <c r="J174" s="36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0"/>
      <c r="CJ174" s="160"/>
      <c r="CK174" s="160"/>
      <c r="CL174" s="160"/>
      <c r="CM174" s="160"/>
      <c r="CN174" s="160"/>
      <c r="CO174" s="160"/>
      <c r="CP174" s="160"/>
      <c r="CQ174" s="160"/>
      <c r="CR174" s="160"/>
      <c r="CS174" s="160"/>
      <c r="CT174" s="160"/>
      <c r="CU174" s="160"/>
      <c r="CV174" s="160"/>
      <c r="CW174" s="160"/>
      <c r="CX174" s="160"/>
      <c r="CY174" s="160"/>
      <c r="CZ174" s="160"/>
      <c r="DA174" s="160"/>
      <c r="DB174" s="160"/>
      <c r="DC174" s="160"/>
      <c r="DD174" s="160"/>
      <c r="DE174" s="160"/>
      <c r="DF174" s="160"/>
      <c r="DG174" s="160"/>
      <c r="DH174" s="160"/>
      <c r="DI174" s="160"/>
      <c r="DJ174" s="160"/>
      <c r="DK174" s="160"/>
      <c r="DL174" s="160"/>
      <c r="DM174" s="160"/>
      <c r="DN174" s="160"/>
      <c r="DO174" s="160"/>
      <c r="DP174" s="160"/>
      <c r="DQ174" s="160"/>
      <c r="DR174" s="160"/>
      <c r="DS174" s="160"/>
      <c r="DT174" s="160"/>
      <c r="DU174" s="160"/>
      <c r="DV174" s="160"/>
      <c r="DW174" s="160"/>
      <c r="DX174" s="160"/>
      <c r="DY174" s="160"/>
      <c r="DZ174" s="160"/>
      <c r="EA174" s="160"/>
      <c r="EB174" s="160"/>
      <c r="EC174" s="160"/>
      <c r="ED174" s="160"/>
      <c r="EE174" s="160"/>
      <c r="EF174" s="160"/>
      <c r="EG174" s="160"/>
      <c r="EH174" s="160"/>
      <c r="EI174" s="160"/>
      <c r="EJ174" s="160"/>
      <c r="EK174" s="160"/>
      <c r="EL174" s="160"/>
      <c r="EM174" s="160"/>
      <c r="EN174" s="160"/>
      <c r="EO174" s="160"/>
      <c r="EP174" s="160"/>
      <c r="EQ174" s="160"/>
      <c r="ER174" s="160"/>
      <c r="ES174" s="160"/>
      <c r="ET174" s="160"/>
      <c r="EU174" s="160"/>
      <c r="EV174" s="160"/>
      <c r="EW174" s="160"/>
      <c r="EX174" s="160"/>
      <c r="EY174" s="160"/>
      <c r="EZ174" s="160"/>
      <c r="FA174" s="160"/>
      <c r="FB174" s="160"/>
      <c r="FC174" s="160"/>
      <c r="FD174" s="160"/>
      <c r="FE174" s="160"/>
      <c r="FF174" s="160"/>
      <c r="FG174" s="160"/>
      <c r="FH174" s="160"/>
      <c r="FI174" s="160"/>
      <c r="FJ174" s="160"/>
      <c r="FK174" s="160"/>
      <c r="FL174" s="160"/>
      <c r="FM174" s="160"/>
      <c r="FN174" s="160"/>
      <c r="FO174" s="160"/>
      <c r="FP174" s="160"/>
      <c r="FQ174" s="160"/>
      <c r="FR174" s="160"/>
      <c r="FS174" s="160"/>
      <c r="FT174" s="160"/>
      <c r="FU174" s="160"/>
      <c r="FV174" s="160"/>
      <c r="FW174" s="160"/>
      <c r="FX174" s="160"/>
      <c r="FY174" s="160"/>
      <c r="FZ174" s="160"/>
      <c r="GA174" s="160"/>
      <c r="GB174" s="160"/>
      <c r="GC174" s="160"/>
      <c r="GD174" s="160"/>
      <c r="GE174" s="160"/>
    </row>
    <row r="175" spans="1:187" ht="31.5" customHeight="1">
      <c r="A175" s="435">
        <v>236</v>
      </c>
      <c r="B175" s="435">
        <v>11</v>
      </c>
      <c r="C175" s="32">
        <v>6171</v>
      </c>
      <c r="D175" s="38">
        <v>5179</v>
      </c>
      <c r="E175" s="27"/>
      <c r="F175" s="25"/>
      <c r="G175" s="54">
        <v>15000</v>
      </c>
      <c r="H175" s="55"/>
      <c r="I175" s="56"/>
      <c r="J175" s="241" t="s">
        <v>170</v>
      </c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  <c r="BO175" s="160"/>
      <c r="BP175" s="160"/>
      <c r="BQ175" s="160"/>
      <c r="BR175" s="160"/>
      <c r="BS175" s="160"/>
      <c r="BT175" s="160"/>
      <c r="BU175" s="160"/>
      <c r="BV175" s="160"/>
      <c r="BW175" s="160"/>
      <c r="BX175" s="160"/>
      <c r="BY175" s="160"/>
      <c r="BZ175" s="160"/>
      <c r="CA175" s="160"/>
      <c r="CB175" s="160"/>
      <c r="CC175" s="160"/>
      <c r="CD175" s="160"/>
      <c r="CE175" s="160"/>
      <c r="CF175" s="160"/>
      <c r="CG175" s="160"/>
      <c r="CH175" s="160"/>
      <c r="CI175" s="160"/>
      <c r="CJ175" s="160"/>
      <c r="CK175" s="160"/>
      <c r="CL175" s="160"/>
      <c r="CM175" s="160"/>
      <c r="CN175" s="160"/>
      <c r="CO175" s="160"/>
      <c r="CP175" s="160"/>
      <c r="CQ175" s="160"/>
      <c r="CR175" s="160"/>
      <c r="CS175" s="160"/>
      <c r="CT175" s="160"/>
      <c r="CU175" s="160"/>
      <c r="CV175" s="160"/>
      <c r="CW175" s="160"/>
      <c r="CX175" s="160"/>
      <c r="CY175" s="160"/>
      <c r="CZ175" s="160"/>
      <c r="DA175" s="160"/>
      <c r="DB175" s="160"/>
      <c r="DC175" s="160"/>
      <c r="DD175" s="160"/>
      <c r="DE175" s="160"/>
      <c r="DF175" s="160"/>
      <c r="DG175" s="160"/>
      <c r="DH175" s="160"/>
      <c r="DI175" s="160"/>
      <c r="DJ175" s="160"/>
      <c r="DK175" s="160"/>
      <c r="DL175" s="160"/>
      <c r="DM175" s="160"/>
      <c r="DN175" s="160"/>
      <c r="DO175" s="160"/>
      <c r="DP175" s="160"/>
      <c r="DQ175" s="160"/>
      <c r="DR175" s="160"/>
      <c r="DS175" s="160"/>
      <c r="DT175" s="160"/>
      <c r="DU175" s="160"/>
      <c r="DV175" s="160"/>
      <c r="DW175" s="160"/>
      <c r="DX175" s="160"/>
      <c r="DY175" s="160"/>
      <c r="DZ175" s="160"/>
      <c r="EA175" s="160"/>
      <c r="EB175" s="160"/>
      <c r="EC175" s="160"/>
      <c r="ED175" s="160"/>
      <c r="EE175" s="160"/>
      <c r="EF175" s="160"/>
      <c r="EG175" s="160"/>
      <c r="EH175" s="160"/>
      <c r="EI175" s="160"/>
      <c r="EJ175" s="160"/>
      <c r="EK175" s="160"/>
      <c r="EL175" s="160"/>
      <c r="EM175" s="160"/>
      <c r="EN175" s="160"/>
      <c r="EO175" s="160"/>
      <c r="EP175" s="160"/>
      <c r="EQ175" s="160"/>
      <c r="ER175" s="160"/>
      <c r="ES175" s="160"/>
      <c r="ET175" s="160"/>
      <c r="EU175" s="160"/>
      <c r="EV175" s="160"/>
      <c r="EW175" s="160"/>
      <c r="EX175" s="160"/>
      <c r="EY175" s="160"/>
      <c r="EZ175" s="160"/>
      <c r="FA175" s="160"/>
      <c r="FB175" s="160"/>
      <c r="FC175" s="160"/>
      <c r="FD175" s="160"/>
      <c r="FE175" s="160"/>
      <c r="FF175" s="160"/>
      <c r="FG175" s="160"/>
      <c r="FH175" s="160"/>
      <c r="FI175" s="160"/>
      <c r="FJ175" s="160"/>
      <c r="FK175" s="160"/>
      <c r="FL175" s="160"/>
      <c r="FM175" s="160"/>
      <c r="FN175" s="160"/>
      <c r="FO175" s="160"/>
      <c r="FP175" s="160"/>
      <c r="FQ175" s="160"/>
      <c r="FR175" s="160"/>
      <c r="FS175" s="160"/>
      <c r="FT175" s="160"/>
      <c r="FU175" s="160"/>
      <c r="FV175" s="160"/>
      <c r="FW175" s="160"/>
      <c r="FX175" s="160"/>
      <c r="FY175" s="160"/>
      <c r="FZ175" s="160"/>
      <c r="GA175" s="160"/>
      <c r="GB175" s="160"/>
      <c r="GC175" s="160"/>
      <c r="GD175" s="160"/>
      <c r="GE175" s="160"/>
    </row>
    <row r="176" spans="1:187" ht="31.5" customHeight="1">
      <c r="A176" s="32" t="s">
        <v>69</v>
      </c>
      <c r="B176" s="32"/>
      <c r="C176" s="32"/>
      <c r="D176" s="38"/>
      <c r="E176" s="33" t="s">
        <v>71</v>
      </c>
      <c r="F176" s="34"/>
      <c r="G176" s="420"/>
      <c r="H176" s="420"/>
      <c r="I176" s="572">
        <f>G175</f>
        <v>15000</v>
      </c>
      <c r="J176" s="36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0"/>
      <c r="BW176" s="160"/>
      <c r="BX176" s="160"/>
      <c r="BY176" s="160"/>
      <c r="BZ176" s="160"/>
      <c r="CA176" s="160"/>
      <c r="CB176" s="160"/>
      <c r="CC176" s="160"/>
      <c r="CD176" s="160"/>
      <c r="CE176" s="160"/>
      <c r="CF176" s="160"/>
      <c r="CG176" s="160"/>
      <c r="CH176" s="160"/>
      <c r="CI176" s="160"/>
      <c r="CJ176" s="160"/>
      <c r="CK176" s="160"/>
      <c r="CL176" s="160"/>
      <c r="CM176" s="160"/>
      <c r="CN176" s="160"/>
      <c r="CO176" s="160"/>
      <c r="CP176" s="160"/>
      <c r="CQ176" s="160"/>
      <c r="CR176" s="160"/>
      <c r="CS176" s="160"/>
      <c r="CT176" s="160"/>
      <c r="CU176" s="160"/>
      <c r="CV176" s="160"/>
      <c r="CW176" s="160"/>
      <c r="CX176" s="160"/>
      <c r="CY176" s="160"/>
      <c r="CZ176" s="160"/>
      <c r="DA176" s="160"/>
      <c r="DB176" s="160"/>
      <c r="DC176" s="160"/>
      <c r="DD176" s="160"/>
      <c r="DE176" s="160"/>
      <c r="DF176" s="160"/>
      <c r="DG176" s="160"/>
      <c r="DH176" s="160"/>
      <c r="DI176" s="160"/>
      <c r="DJ176" s="160"/>
      <c r="DK176" s="160"/>
      <c r="DL176" s="160"/>
      <c r="DM176" s="160"/>
      <c r="DN176" s="160"/>
      <c r="DO176" s="160"/>
      <c r="DP176" s="160"/>
      <c r="DQ176" s="160"/>
      <c r="DR176" s="160"/>
      <c r="DS176" s="160"/>
      <c r="DT176" s="160"/>
      <c r="DU176" s="160"/>
      <c r="DV176" s="160"/>
      <c r="DW176" s="160"/>
      <c r="DX176" s="160"/>
      <c r="DY176" s="160"/>
      <c r="DZ176" s="160"/>
      <c r="EA176" s="160"/>
      <c r="EB176" s="160"/>
      <c r="EC176" s="160"/>
      <c r="ED176" s="160"/>
      <c r="EE176" s="160"/>
      <c r="EF176" s="160"/>
      <c r="EG176" s="160"/>
      <c r="EH176" s="160"/>
      <c r="EI176" s="160"/>
      <c r="EJ176" s="160"/>
      <c r="EK176" s="160"/>
      <c r="EL176" s="160"/>
      <c r="EM176" s="160"/>
      <c r="EN176" s="160"/>
      <c r="EO176" s="160"/>
      <c r="EP176" s="160"/>
      <c r="EQ176" s="160"/>
      <c r="ER176" s="160"/>
      <c r="ES176" s="160"/>
      <c r="ET176" s="160"/>
      <c r="EU176" s="160"/>
      <c r="EV176" s="160"/>
      <c r="EW176" s="160"/>
      <c r="EX176" s="160"/>
      <c r="EY176" s="160"/>
      <c r="EZ176" s="160"/>
      <c r="FA176" s="160"/>
      <c r="FB176" s="160"/>
      <c r="FC176" s="160"/>
      <c r="FD176" s="160"/>
      <c r="FE176" s="160"/>
      <c r="FF176" s="160"/>
      <c r="FG176" s="160"/>
      <c r="FH176" s="160"/>
      <c r="FI176" s="160"/>
      <c r="FJ176" s="160"/>
      <c r="FK176" s="160"/>
      <c r="FL176" s="160"/>
      <c r="FM176" s="160"/>
      <c r="FN176" s="160"/>
      <c r="FO176" s="160"/>
      <c r="FP176" s="160"/>
      <c r="FQ176" s="160"/>
      <c r="FR176" s="160"/>
      <c r="FS176" s="160"/>
      <c r="FT176" s="160"/>
      <c r="FU176" s="160"/>
      <c r="FV176" s="160"/>
      <c r="FW176" s="160"/>
      <c r="FX176" s="160"/>
      <c r="FY176" s="160"/>
      <c r="FZ176" s="160"/>
      <c r="GA176" s="160"/>
      <c r="GB176" s="160"/>
      <c r="GC176" s="160"/>
      <c r="GD176" s="160"/>
      <c r="GE176" s="160"/>
    </row>
    <row r="177" spans="1:187" s="103" customFormat="1" ht="31.5" customHeight="1" thickBot="1">
      <c r="A177" s="189" t="s">
        <v>69</v>
      </c>
      <c r="B177" s="189"/>
      <c r="C177" s="189">
        <v>6171</v>
      </c>
      <c r="D177" s="189"/>
      <c r="E177" s="190"/>
      <c r="F177" s="189"/>
      <c r="G177" s="421"/>
      <c r="H177" s="191">
        <f>G144+G145+G146+G147+G148+G149+G150+G151+G152+G153+G154+G155+G156+G157+G159+G160+G161+G162+G163+G164+G165+G166+G167+G168+G169+G170+G171+G173+G174+G175</f>
        <v>8485200</v>
      </c>
      <c r="I177" s="421"/>
      <c r="J177" s="210" t="s">
        <v>19</v>
      </c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4"/>
      <c r="BF177" s="194"/>
      <c r="BG177" s="194"/>
      <c r="BH177" s="194"/>
      <c r="BI177" s="194"/>
      <c r="BJ177" s="194"/>
      <c r="BK177" s="194"/>
      <c r="BL177" s="194"/>
      <c r="BM177" s="194"/>
      <c r="BN177" s="194"/>
      <c r="BO177" s="194"/>
      <c r="BP177" s="194"/>
      <c r="BQ177" s="194"/>
      <c r="BR177" s="194"/>
      <c r="BS177" s="194"/>
      <c r="BT177" s="194"/>
      <c r="BU177" s="194"/>
      <c r="BV177" s="194"/>
      <c r="BW177" s="194"/>
      <c r="BX177" s="194"/>
      <c r="BY177" s="194"/>
      <c r="BZ177" s="194"/>
      <c r="CA177" s="194"/>
      <c r="CB177" s="194"/>
      <c r="CC177" s="194"/>
      <c r="CD177" s="194"/>
      <c r="CE177" s="194"/>
      <c r="CF177" s="194"/>
      <c r="CG177" s="194"/>
      <c r="CH177" s="194"/>
      <c r="CI177" s="194"/>
      <c r="CJ177" s="194"/>
      <c r="CK177" s="194"/>
      <c r="CL177" s="194"/>
      <c r="CM177" s="194"/>
      <c r="CN177" s="194"/>
      <c r="CO177" s="194"/>
      <c r="CP177" s="194"/>
      <c r="CQ177" s="194"/>
      <c r="CR177" s="194"/>
      <c r="CS177" s="194"/>
      <c r="CT177" s="194"/>
      <c r="CU177" s="194"/>
      <c r="CV177" s="194"/>
      <c r="CW177" s="194"/>
      <c r="CX177" s="194"/>
      <c r="CY177" s="194"/>
      <c r="CZ177" s="194"/>
      <c r="DA177" s="194"/>
      <c r="DB177" s="194"/>
      <c r="DC177" s="194"/>
      <c r="DD177" s="194"/>
      <c r="DE177" s="194"/>
      <c r="DF177" s="194"/>
      <c r="DG177" s="194"/>
      <c r="DH177" s="194"/>
      <c r="DI177" s="194"/>
      <c r="DJ177" s="194"/>
      <c r="DK177" s="194"/>
      <c r="DL177" s="194"/>
      <c r="DM177" s="194"/>
      <c r="DN177" s="194"/>
      <c r="DO177" s="194"/>
      <c r="DP177" s="194"/>
      <c r="DQ177" s="194"/>
      <c r="DR177" s="194"/>
      <c r="DS177" s="194"/>
      <c r="DT177" s="194"/>
      <c r="DU177" s="194"/>
      <c r="DV177" s="194"/>
      <c r="DW177" s="194"/>
      <c r="DX177" s="194"/>
      <c r="DY177" s="194"/>
      <c r="DZ177" s="194"/>
      <c r="EA177" s="194"/>
      <c r="EB177" s="194"/>
      <c r="EC177" s="194"/>
      <c r="ED177" s="194"/>
      <c r="EE177" s="194"/>
      <c r="EF177" s="194"/>
      <c r="EG177" s="194"/>
      <c r="EH177" s="194"/>
      <c r="EI177" s="194"/>
      <c r="EJ177" s="194"/>
      <c r="EK177" s="194"/>
      <c r="EL177" s="194"/>
      <c r="EM177" s="194"/>
      <c r="EN177" s="194"/>
      <c r="EO177" s="194"/>
      <c r="EP177" s="194"/>
      <c r="EQ177" s="194"/>
      <c r="ER177" s="194"/>
      <c r="ES177" s="194"/>
      <c r="ET177" s="194"/>
      <c r="EU177" s="194"/>
      <c r="EV177" s="194"/>
      <c r="EW177" s="194"/>
      <c r="EX177" s="194"/>
      <c r="EY177" s="194"/>
      <c r="EZ177" s="194"/>
      <c r="FA177" s="194"/>
      <c r="FB177" s="194"/>
      <c r="FC177" s="194"/>
      <c r="FD177" s="194"/>
      <c r="FE177" s="194"/>
      <c r="FF177" s="194"/>
      <c r="FG177" s="194"/>
      <c r="FH177" s="194"/>
      <c r="FI177" s="194"/>
      <c r="FJ177" s="194"/>
      <c r="FK177" s="194"/>
      <c r="FL177" s="194"/>
      <c r="FM177" s="194"/>
      <c r="FN177" s="194"/>
      <c r="FO177" s="194"/>
      <c r="FP177" s="194"/>
      <c r="FQ177" s="194"/>
      <c r="FR177" s="194"/>
      <c r="FS177" s="194"/>
      <c r="FT177" s="194"/>
      <c r="FU177" s="194"/>
      <c r="FV177" s="194"/>
      <c r="FW177" s="194"/>
      <c r="FX177" s="194"/>
      <c r="FY177" s="194"/>
      <c r="FZ177" s="194"/>
      <c r="GA177" s="194"/>
      <c r="GB177" s="194"/>
      <c r="GC177" s="194"/>
      <c r="GD177" s="194"/>
      <c r="GE177" s="194"/>
    </row>
    <row r="178" spans="1:187" ht="31.5" customHeight="1">
      <c r="A178" s="178"/>
      <c r="B178" s="178"/>
      <c r="C178" s="178"/>
      <c r="D178" s="179"/>
      <c r="E178" s="195"/>
      <c r="F178" s="178"/>
      <c r="G178" s="182"/>
      <c r="H178" s="184"/>
      <c r="I178" s="182"/>
      <c r="J178" s="213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  <c r="BL178" s="160"/>
      <c r="BM178" s="160"/>
      <c r="BN178" s="160"/>
      <c r="BO178" s="160"/>
      <c r="BP178" s="160"/>
      <c r="BQ178" s="160"/>
      <c r="BR178" s="160"/>
      <c r="BS178" s="160"/>
      <c r="BT178" s="160"/>
      <c r="BU178" s="160"/>
      <c r="BV178" s="160"/>
      <c r="BW178" s="160"/>
      <c r="BX178" s="160"/>
      <c r="BY178" s="160"/>
      <c r="BZ178" s="160"/>
      <c r="CA178" s="160"/>
      <c r="CB178" s="160"/>
      <c r="CC178" s="160"/>
      <c r="CD178" s="160"/>
      <c r="CE178" s="160"/>
      <c r="CF178" s="160"/>
      <c r="CG178" s="160"/>
      <c r="CH178" s="160"/>
      <c r="CI178" s="160"/>
      <c r="CJ178" s="160"/>
      <c r="CK178" s="160"/>
      <c r="CL178" s="160"/>
      <c r="CM178" s="160"/>
      <c r="CN178" s="160"/>
      <c r="CO178" s="160"/>
      <c r="CP178" s="160"/>
      <c r="CQ178" s="160"/>
      <c r="CR178" s="160"/>
      <c r="CS178" s="160"/>
      <c r="CT178" s="160"/>
      <c r="CU178" s="160"/>
      <c r="CV178" s="160"/>
      <c r="CW178" s="160"/>
      <c r="CX178" s="160"/>
      <c r="CY178" s="160"/>
      <c r="CZ178" s="160"/>
      <c r="DA178" s="160"/>
      <c r="DB178" s="160"/>
      <c r="DC178" s="160"/>
      <c r="DD178" s="160"/>
      <c r="DE178" s="160"/>
      <c r="DF178" s="160"/>
      <c r="DG178" s="160"/>
      <c r="DH178" s="160"/>
      <c r="DI178" s="160"/>
      <c r="DJ178" s="160"/>
      <c r="DK178" s="160"/>
      <c r="DL178" s="160"/>
      <c r="DM178" s="160"/>
      <c r="DN178" s="160"/>
      <c r="DO178" s="160"/>
      <c r="DP178" s="160"/>
      <c r="DQ178" s="160"/>
      <c r="DR178" s="160"/>
      <c r="DS178" s="160"/>
      <c r="DT178" s="160"/>
      <c r="DU178" s="160"/>
      <c r="DV178" s="160"/>
      <c r="DW178" s="160"/>
      <c r="DX178" s="160"/>
      <c r="DY178" s="160"/>
      <c r="DZ178" s="160"/>
      <c r="EA178" s="160"/>
      <c r="EB178" s="160"/>
      <c r="EC178" s="160"/>
      <c r="ED178" s="160"/>
      <c r="EE178" s="160"/>
      <c r="EF178" s="160"/>
      <c r="EG178" s="160"/>
      <c r="EH178" s="160"/>
      <c r="EI178" s="160"/>
      <c r="EJ178" s="160"/>
      <c r="EK178" s="160"/>
      <c r="EL178" s="160"/>
      <c r="EM178" s="160"/>
      <c r="EN178" s="160"/>
      <c r="EO178" s="160"/>
      <c r="EP178" s="160"/>
      <c r="EQ178" s="160"/>
      <c r="ER178" s="160"/>
      <c r="ES178" s="160"/>
      <c r="ET178" s="160"/>
      <c r="EU178" s="160"/>
      <c r="EV178" s="160"/>
      <c r="EW178" s="160"/>
      <c r="EX178" s="160"/>
      <c r="EY178" s="160"/>
      <c r="EZ178" s="160"/>
      <c r="FA178" s="160"/>
      <c r="FB178" s="160"/>
      <c r="FC178" s="160"/>
      <c r="FD178" s="160"/>
      <c r="FE178" s="160"/>
      <c r="FF178" s="160"/>
      <c r="FG178" s="160"/>
      <c r="FH178" s="160"/>
      <c r="FI178" s="160"/>
      <c r="FJ178" s="160"/>
      <c r="FK178" s="160"/>
      <c r="FL178" s="160"/>
      <c r="FM178" s="160"/>
      <c r="FN178" s="160"/>
      <c r="FO178" s="160"/>
      <c r="FP178" s="160"/>
      <c r="FQ178" s="160"/>
      <c r="FR178" s="160"/>
      <c r="FS178" s="160"/>
      <c r="FT178" s="160"/>
      <c r="FU178" s="160"/>
      <c r="FV178" s="160"/>
      <c r="FW178" s="160"/>
      <c r="FX178" s="160"/>
      <c r="FY178" s="160"/>
      <c r="FZ178" s="160"/>
      <c r="GA178" s="160"/>
      <c r="GB178" s="160"/>
      <c r="GC178" s="160"/>
      <c r="GD178" s="160"/>
      <c r="GE178" s="160"/>
    </row>
    <row r="179" spans="1:187" ht="31.5" customHeight="1">
      <c r="A179" s="25">
        <v>231</v>
      </c>
      <c r="B179" s="25">
        <v>32</v>
      </c>
      <c r="C179" s="25">
        <v>6310</v>
      </c>
      <c r="D179" s="39">
        <v>5163</v>
      </c>
      <c r="E179" s="27"/>
      <c r="F179" s="25"/>
      <c r="G179" s="54">
        <v>20000</v>
      </c>
      <c r="H179" s="55"/>
      <c r="I179" s="56"/>
      <c r="J179" s="28" t="s">
        <v>73</v>
      </c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160"/>
      <c r="BO179" s="160"/>
      <c r="BP179" s="160"/>
      <c r="BQ179" s="160"/>
      <c r="BR179" s="160"/>
      <c r="BS179" s="160"/>
      <c r="BT179" s="160"/>
      <c r="BU179" s="160"/>
      <c r="BV179" s="160"/>
      <c r="BW179" s="160"/>
      <c r="BX179" s="160"/>
      <c r="BY179" s="160"/>
      <c r="BZ179" s="160"/>
      <c r="CA179" s="160"/>
      <c r="CB179" s="160"/>
      <c r="CC179" s="160"/>
      <c r="CD179" s="160"/>
      <c r="CE179" s="160"/>
      <c r="CF179" s="160"/>
      <c r="CG179" s="160"/>
      <c r="CH179" s="160"/>
      <c r="CI179" s="160"/>
      <c r="CJ179" s="160"/>
      <c r="CK179" s="160"/>
      <c r="CL179" s="160"/>
      <c r="CM179" s="160"/>
      <c r="CN179" s="160"/>
      <c r="CO179" s="160"/>
      <c r="CP179" s="160"/>
      <c r="CQ179" s="160"/>
      <c r="CR179" s="160"/>
      <c r="CS179" s="160"/>
      <c r="CT179" s="160"/>
      <c r="CU179" s="160"/>
      <c r="CV179" s="160"/>
      <c r="CW179" s="160"/>
      <c r="CX179" s="160"/>
      <c r="CY179" s="160"/>
      <c r="CZ179" s="160"/>
      <c r="DA179" s="160"/>
      <c r="DB179" s="160"/>
      <c r="DC179" s="160"/>
      <c r="DD179" s="160"/>
      <c r="DE179" s="160"/>
      <c r="DF179" s="160"/>
      <c r="DG179" s="160"/>
      <c r="DH179" s="160"/>
      <c r="DI179" s="160"/>
      <c r="DJ179" s="160"/>
      <c r="DK179" s="160"/>
      <c r="DL179" s="160"/>
      <c r="DM179" s="160"/>
      <c r="DN179" s="160"/>
      <c r="DO179" s="160"/>
      <c r="DP179" s="160"/>
      <c r="DQ179" s="160"/>
      <c r="DR179" s="160"/>
      <c r="DS179" s="160"/>
      <c r="DT179" s="160"/>
      <c r="DU179" s="160"/>
      <c r="DV179" s="160"/>
      <c r="DW179" s="160"/>
      <c r="DX179" s="160"/>
      <c r="DY179" s="160"/>
      <c r="DZ179" s="160"/>
      <c r="EA179" s="160"/>
      <c r="EB179" s="160"/>
      <c r="EC179" s="160"/>
      <c r="ED179" s="160"/>
      <c r="EE179" s="160"/>
      <c r="EF179" s="160"/>
      <c r="EG179" s="160"/>
      <c r="EH179" s="160"/>
      <c r="EI179" s="160"/>
      <c r="EJ179" s="160"/>
      <c r="EK179" s="160"/>
      <c r="EL179" s="160"/>
      <c r="EM179" s="160"/>
      <c r="EN179" s="160"/>
      <c r="EO179" s="160"/>
      <c r="EP179" s="160"/>
      <c r="EQ179" s="160"/>
      <c r="ER179" s="160"/>
      <c r="ES179" s="160"/>
      <c r="ET179" s="160"/>
      <c r="EU179" s="160"/>
      <c r="EV179" s="160"/>
      <c r="EW179" s="160"/>
      <c r="EX179" s="160"/>
      <c r="EY179" s="160"/>
      <c r="EZ179" s="160"/>
      <c r="FA179" s="160"/>
      <c r="FB179" s="160"/>
      <c r="FC179" s="160"/>
      <c r="FD179" s="160"/>
      <c r="FE179" s="160"/>
      <c r="FF179" s="160"/>
      <c r="FG179" s="160"/>
      <c r="FH179" s="160"/>
      <c r="FI179" s="160"/>
      <c r="FJ179" s="160"/>
      <c r="FK179" s="160"/>
      <c r="FL179" s="160"/>
      <c r="FM179" s="160"/>
      <c r="FN179" s="160"/>
      <c r="FO179" s="160"/>
      <c r="FP179" s="160"/>
      <c r="FQ179" s="160"/>
      <c r="FR179" s="160"/>
      <c r="FS179" s="160"/>
      <c r="FT179" s="160"/>
      <c r="FU179" s="160"/>
      <c r="FV179" s="160"/>
      <c r="FW179" s="160"/>
      <c r="FX179" s="160"/>
      <c r="FY179" s="160"/>
      <c r="FZ179" s="160"/>
      <c r="GA179" s="160"/>
      <c r="GB179" s="160"/>
      <c r="GC179" s="160"/>
      <c r="GD179" s="160"/>
      <c r="GE179" s="160"/>
    </row>
    <row r="180" spans="1:187" ht="31.5" customHeight="1">
      <c r="A180" s="38">
        <v>236</v>
      </c>
      <c r="B180" s="38">
        <v>10</v>
      </c>
      <c r="C180" s="25">
        <v>6310</v>
      </c>
      <c r="D180" s="39">
        <v>5163</v>
      </c>
      <c r="E180" s="27"/>
      <c r="F180" s="25"/>
      <c r="G180" s="54">
        <v>5000</v>
      </c>
      <c r="H180" s="55"/>
      <c r="I180" s="56"/>
      <c r="J180" s="28" t="s">
        <v>74</v>
      </c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  <c r="BO180" s="160"/>
      <c r="BP180" s="160"/>
      <c r="BQ180" s="160"/>
      <c r="BR180" s="160"/>
      <c r="BS180" s="160"/>
      <c r="BT180" s="160"/>
      <c r="BU180" s="160"/>
      <c r="BV180" s="160"/>
      <c r="BW180" s="160"/>
      <c r="BX180" s="160"/>
      <c r="BY180" s="160"/>
      <c r="BZ180" s="160"/>
      <c r="CA180" s="160"/>
      <c r="CB180" s="160"/>
      <c r="CC180" s="160"/>
      <c r="CD180" s="160"/>
      <c r="CE180" s="160"/>
      <c r="CF180" s="160"/>
      <c r="CG180" s="160"/>
      <c r="CH180" s="160"/>
      <c r="CI180" s="160"/>
      <c r="CJ180" s="160"/>
      <c r="CK180" s="160"/>
      <c r="CL180" s="160"/>
      <c r="CM180" s="160"/>
      <c r="CN180" s="160"/>
      <c r="CO180" s="160"/>
      <c r="CP180" s="160"/>
      <c r="CQ180" s="160"/>
      <c r="CR180" s="160"/>
      <c r="CS180" s="160"/>
      <c r="CT180" s="160"/>
      <c r="CU180" s="160"/>
      <c r="CV180" s="160"/>
      <c r="CW180" s="160"/>
      <c r="CX180" s="160"/>
      <c r="CY180" s="160"/>
      <c r="CZ180" s="160"/>
      <c r="DA180" s="160"/>
      <c r="DB180" s="160"/>
      <c r="DC180" s="160"/>
      <c r="DD180" s="160"/>
      <c r="DE180" s="160"/>
      <c r="DF180" s="160"/>
      <c r="DG180" s="160"/>
      <c r="DH180" s="160"/>
      <c r="DI180" s="160"/>
      <c r="DJ180" s="160"/>
      <c r="DK180" s="160"/>
      <c r="DL180" s="160"/>
      <c r="DM180" s="160"/>
      <c r="DN180" s="160"/>
      <c r="DO180" s="160"/>
      <c r="DP180" s="160"/>
      <c r="DQ180" s="160"/>
      <c r="DR180" s="160"/>
      <c r="DS180" s="160"/>
      <c r="DT180" s="160"/>
      <c r="DU180" s="160"/>
      <c r="DV180" s="160"/>
      <c r="DW180" s="160"/>
      <c r="DX180" s="160"/>
      <c r="DY180" s="160"/>
      <c r="DZ180" s="160"/>
      <c r="EA180" s="160"/>
      <c r="EB180" s="160"/>
      <c r="EC180" s="160"/>
      <c r="ED180" s="160"/>
      <c r="EE180" s="160"/>
      <c r="EF180" s="160"/>
      <c r="EG180" s="160"/>
      <c r="EH180" s="160"/>
      <c r="EI180" s="160"/>
      <c r="EJ180" s="160"/>
      <c r="EK180" s="160"/>
      <c r="EL180" s="160"/>
      <c r="EM180" s="160"/>
      <c r="EN180" s="160"/>
      <c r="EO180" s="160"/>
      <c r="EP180" s="160"/>
      <c r="EQ180" s="160"/>
      <c r="ER180" s="160"/>
      <c r="ES180" s="160"/>
      <c r="ET180" s="160"/>
      <c r="EU180" s="160"/>
      <c r="EV180" s="160"/>
      <c r="EW180" s="160"/>
      <c r="EX180" s="160"/>
      <c r="EY180" s="160"/>
      <c r="EZ180" s="160"/>
      <c r="FA180" s="160"/>
      <c r="FB180" s="160"/>
      <c r="FC180" s="160"/>
      <c r="FD180" s="160"/>
      <c r="FE180" s="160"/>
      <c r="FF180" s="160"/>
      <c r="FG180" s="160"/>
      <c r="FH180" s="160"/>
      <c r="FI180" s="160"/>
      <c r="FJ180" s="160"/>
      <c r="FK180" s="160"/>
      <c r="FL180" s="160"/>
      <c r="FM180" s="160"/>
      <c r="FN180" s="160"/>
      <c r="FO180" s="160"/>
      <c r="FP180" s="160"/>
      <c r="FQ180" s="160"/>
      <c r="FR180" s="160"/>
      <c r="FS180" s="160"/>
      <c r="FT180" s="160"/>
      <c r="FU180" s="160"/>
      <c r="FV180" s="160"/>
      <c r="FW180" s="160"/>
      <c r="FX180" s="160"/>
      <c r="FY180" s="160"/>
      <c r="FZ180" s="160"/>
      <c r="GA180" s="160"/>
      <c r="GB180" s="160"/>
      <c r="GC180" s="160"/>
      <c r="GD180" s="160"/>
      <c r="GE180" s="160"/>
    </row>
    <row r="181" spans="1:187" s="103" customFormat="1" ht="31.5" customHeight="1" thickBot="1">
      <c r="A181" s="189" t="s">
        <v>69</v>
      </c>
      <c r="B181" s="189"/>
      <c r="C181" s="189">
        <v>6310</v>
      </c>
      <c r="D181" s="189"/>
      <c r="E181" s="190"/>
      <c r="F181" s="189"/>
      <c r="G181" s="191"/>
      <c r="H181" s="191">
        <f>G179+G180</f>
        <v>25000</v>
      </c>
      <c r="I181" s="191"/>
      <c r="J181" s="210" t="s">
        <v>62</v>
      </c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194"/>
      <c r="AT181" s="194"/>
      <c r="AU181" s="194"/>
      <c r="AV181" s="194"/>
      <c r="AW181" s="194"/>
      <c r="AX181" s="194"/>
      <c r="AY181" s="194"/>
      <c r="AZ181" s="194"/>
      <c r="BA181" s="194"/>
      <c r="BB181" s="194"/>
      <c r="BC181" s="194"/>
      <c r="BD181" s="194"/>
      <c r="BE181" s="194"/>
      <c r="BF181" s="194"/>
      <c r="BG181" s="194"/>
      <c r="BH181" s="194"/>
      <c r="BI181" s="194"/>
      <c r="BJ181" s="194"/>
      <c r="BK181" s="194"/>
      <c r="BL181" s="194"/>
      <c r="BM181" s="194"/>
      <c r="BN181" s="194"/>
      <c r="BO181" s="194"/>
      <c r="BP181" s="194"/>
      <c r="BQ181" s="194"/>
      <c r="BR181" s="194"/>
      <c r="BS181" s="194"/>
      <c r="BT181" s="194"/>
      <c r="BU181" s="194"/>
      <c r="BV181" s="194"/>
      <c r="BW181" s="194"/>
      <c r="BX181" s="194"/>
      <c r="BY181" s="194"/>
      <c r="BZ181" s="194"/>
      <c r="CA181" s="194"/>
      <c r="CB181" s="194"/>
      <c r="CC181" s="194"/>
      <c r="CD181" s="194"/>
      <c r="CE181" s="194"/>
      <c r="CF181" s="194"/>
      <c r="CG181" s="194"/>
      <c r="CH181" s="194"/>
      <c r="CI181" s="194"/>
      <c r="CJ181" s="194"/>
      <c r="CK181" s="194"/>
      <c r="CL181" s="194"/>
      <c r="CM181" s="194"/>
      <c r="CN181" s="194"/>
      <c r="CO181" s="194"/>
      <c r="CP181" s="194"/>
      <c r="CQ181" s="194"/>
      <c r="CR181" s="194"/>
      <c r="CS181" s="194"/>
      <c r="CT181" s="194"/>
      <c r="CU181" s="194"/>
      <c r="CV181" s="194"/>
      <c r="CW181" s="194"/>
      <c r="CX181" s="194"/>
      <c r="CY181" s="194"/>
      <c r="CZ181" s="194"/>
      <c r="DA181" s="194"/>
      <c r="DB181" s="194"/>
      <c r="DC181" s="194"/>
      <c r="DD181" s="194"/>
      <c r="DE181" s="194"/>
      <c r="DF181" s="194"/>
      <c r="DG181" s="194"/>
      <c r="DH181" s="194"/>
      <c r="DI181" s="194"/>
      <c r="DJ181" s="194"/>
      <c r="DK181" s="194"/>
      <c r="DL181" s="194"/>
      <c r="DM181" s="194"/>
      <c r="DN181" s="194"/>
      <c r="DO181" s="194"/>
      <c r="DP181" s="194"/>
      <c r="DQ181" s="194"/>
      <c r="DR181" s="194"/>
      <c r="DS181" s="194"/>
      <c r="DT181" s="194"/>
      <c r="DU181" s="194"/>
      <c r="DV181" s="194"/>
      <c r="DW181" s="194"/>
      <c r="DX181" s="194"/>
      <c r="DY181" s="194"/>
      <c r="DZ181" s="194"/>
      <c r="EA181" s="194"/>
      <c r="EB181" s="194"/>
      <c r="EC181" s="194"/>
      <c r="ED181" s="194"/>
      <c r="EE181" s="194"/>
      <c r="EF181" s="194"/>
      <c r="EG181" s="194"/>
      <c r="EH181" s="194"/>
      <c r="EI181" s="194"/>
      <c r="EJ181" s="194"/>
      <c r="EK181" s="194"/>
      <c r="EL181" s="194"/>
      <c r="EM181" s="194"/>
      <c r="EN181" s="194"/>
      <c r="EO181" s="194"/>
      <c r="EP181" s="194"/>
      <c r="EQ181" s="194"/>
      <c r="ER181" s="194"/>
      <c r="ES181" s="194"/>
      <c r="ET181" s="194"/>
      <c r="EU181" s="194"/>
      <c r="EV181" s="194"/>
      <c r="EW181" s="194"/>
      <c r="EX181" s="194"/>
      <c r="EY181" s="194"/>
      <c r="EZ181" s="194"/>
      <c r="FA181" s="194"/>
      <c r="FB181" s="194"/>
      <c r="FC181" s="194"/>
      <c r="FD181" s="194"/>
      <c r="FE181" s="194"/>
      <c r="FF181" s="194"/>
      <c r="FG181" s="194"/>
      <c r="FH181" s="194"/>
      <c r="FI181" s="194"/>
      <c r="FJ181" s="194"/>
      <c r="FK181" s="194"/>
      <c r="FL181" s="194"/>
      <c r="FM181" s="194"/>
      <c r="FN181" s="194"/>
      <c r="FO181" s="194"/>
      <c r="FP181" s="194"/>
      <c r="FQ181" s="194"/>
      <c r="FR181" s="194"/>
      <c r="FS181" s="194"/>
      <c r="FT181" s="194"/>
      <c r="FU181" s="194"/>
      <c r="FV181" s="194"/>
      <c r="FW181" s="194"/>
      <c r="FX181" s="194"/>
      <c r="FY181" s="194"/>
      <c r="FZ181" s="194"/>
      <c r="GA181" s="194"/>
      <c r="GB181" s="194"/>
      <c r="GC181" s="194"/>
      <c r="GD181" s="194"/>
      <c r="GE181" s="194"/>
    </row>
    <row r="182" spans="1:187" ht="30" customHeight="1">
      <c r="A182" s="178"/>
      <c r="B182" s="178"/>
      <c r="C182" s="178"/>
      <c r="D182" s="179"/>
      <c r="E182" s="195"/>
      <c r="F182" s="178"/>
      <c r="G182" s="182"/>
      <c r="H182" s="184"/>
      <c r="I182" s="182"/>
      <c r="J182" s="211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  <c r="EB182" s="160"/>
      <c r="EC182" s="160"/>
      <c r="ED182" s="160"/>
      <c r="EE182" s="160"/>
      <c r="EF182" s="160"/>
      <c r="EG182" s="160"/>
      <c r="EH182" s="160"/>
      <c r="EI182" s="160"/>
      <c r="EJ182" s="160"/>
      <c r="EK182" s="160"/>
      <c r="EL182" s="160"/>
      <c r="EM182" s="160"/>
      <c r="EN182" s="160"/>
      <c r="EO182" s="160"/>
      <c r="EP182" s="160"/>
      <c r="EQ182" s="160"/>
      <c r="ER182" s="160"/>
      <c r="ES182" s="160"/>
      <c r="ET182" s="160"/>
      <c r="EU182" s="160"/>
      <c r="EV182" s="160"/>
      <c r="EW182" s="160"/>
      <c r="EX182" s="160"/>
      <c r="EY182" s="160"/>
      <c r="EZ182" s="160"/>
      <c r="FA182" s="160"/>
      <c r="FB182" s="160"/>
      <c r="FC182" s="160"/>
      <c r="FD182" s="160"/>
      <c r="FE182" s="160"/>
      <c r="FF182" s="160"/>
      <c r="FG182" s="160"/>
      <c r="FH182" s="160"/>
      <c r="FI182" s="160"/>
      <c r="FJ182" s="160"/>
      <c r="FK182" s="160"/>
      <c r="FL182" s="160"/>
      <c r="FM182" s="160"/>
      <c r="FN182" s="160"/>
      <c r="FO182" s="160"/>
      <c r="FP182" s="160"/>
      <c r="FQ182" s="160"/>
      <c r="FR182" s="160"/>
      <c r="FS182" s="160"/>
      <c r="FT182" s="160"/>
      <c r="FU182" s="160"/>
      <c r="FV182" s="160"/>
      <c r="FW182" s="160"/>
      <c r="FX182" s="160"/>
      <c r="FY182" s="160"/>
      <c r="FZ182" s="160"/>
      <c r="GA182" s="160"/>
      <c r="GB182" s="160"/>
      <c r="GC182" s="160"/>
      <c r="GD182" s="160"/>
      <c r="GE182" s="160"/>
    </row>
    <row r="183" spans="1:187" ht="31.5" customHeight="1">
      <c r="A183" s="25">
        <v>231</v>
      </c>
      <c r="B183" s="25">
        <v>32</v>
      </c>
      <c r="C183" s="25">
        <v>6320</v>
      </c>
      <c r="D183" s="39">
        <v>5163</v>
      </c>
      <c r="E183" s="27"/>
      <c r="F183" s="25"/>
      <c r="G183" s="54">
        <v>300000</v>
      </c>
      <c r="H183" s="55"/>
      <c r="I183" s="56"/>
      <c r="J183" s="28" t="s">
        <v>54</v>
      </c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  <c r="DX183" s="160"/>
      <c r="DY183" s="160"/>
      <c r="DZ183" s="160"/>
      <c r="EA183" s="160"/>
      <c r="EB183" s="160"/>
      <c r="EC183" s="160"/>
      <c r="ED183" s="160"/>
      <c r="EE183" s="160"/>
      <c r="EF183" s="160"/>
      <c r="EG183" s="160"/>
      <c r="EH183" s="160"/>
      <c r="EI183" s="160"/>
      <c r="EJ183" s="160"/>
      <c r="EK183" s="160"/>
      <c r="EL183" s="160"/>
      <c r="EM183" s="160"/>
      <c r="EN183" s="160"/>
      <c r="EO183" s="160"/>
      <c r="EP183" s="160"/>
      <c r="EQ183" s="160"/>
      <c r="ER183" s="160"/>
      <c r="ES183" s="160"/>
      <c r="ET183" s="160"/>
      <c r="EU183" s="160"/>
      <c r="EV183" s="160"/>
      <c r="EW183" s="160"/>
      <c r="EX183" s="160"/>
      <c r="EY183" s="160"/>
      <c r="EZ183" s="160"/>
      <c r="FA183" s="160"/>
      <c r="FB183" s="160"/>
      <c r="FC183" s="160"/>
      <c r="FD183" s="160"/>
      <c r="FE183" s="160"/>
      <c r="FF183" s="160"/>
      <c r="FG183" s="160"/>
      <c r="FH183" s="160"/>
      <c r="FI183" s="160"/>
      <c r="FJ183" s="160"/>
      <c r="FK183" s="160"/>
      <c r="FL183" s="160"/>
      <c r="FM183" s="160"/>
      <c r="FN183" s="160"/>
      <c r="FO183" s="160"/>
      <c r="FP183" s="160"/>
      <c r="FQ183" s="160"/>
      <c r="FR183" s="160"/>
      <c r="FS183" s="160"/>
      <c r="FT183" s="160"/>
      <c r="FU183" s="160"/>
      <c r="FV183" s="160"/>
      <c r="FW183" s="160"/>
      <c r="FX183" s="160"/>
      <c r="FY183" s="160"/>
      <c r="FZ183" s="160"/>
      <c r="GA183" s="160"/>
      <c r="GB183" s="160"/>
      <c r="GC183" s="160"/>
      <c r="GD183" s="160"/>
      <c r="GE183" s="160"/>
    </row>
    <row r="184" spans="1:187" s="103" customFormat="1" ht="31.5" customHeight="1" thickBot="1">
      <c r="A184" s="189">
        <v>231</v>
      </c>
      <c r="B184" s="189"/>
      <c r="C184" s="189">
        <v>6320</v>
      </c>
      <c r="D184" s="189"/>
      <c r="E184" s="190"/>
      <c r="F184" s="189"/>
      <c r="G184" s="191"/>
      <c r="H184" s="191">
        <f>G183</f>
        <v>300000</v>
      </c>
      <c r="I184" s="191"/>
      <c r="J184" s="242" t="s">
        <v>54</v>
      </c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194"/>
      <c r="AT184" s="194"/>
      <c r="AU184" s="194"/>
      <c r="AV184" s="194"/>
      <c r="AW184" s="194"/>
      <c r="AX184" s="194"/>
      <c r="AY184" s="194"/>
      <c r="AZ184" s="194"/>
      <c r="BA184" s="194"/>
      <c r="BB184" s="194"/>
      <c r="BC184" s="194"/>
      <c r="BD184" s="194"/>
      <c r="BE184" s="194"/>
      <c r="BF184" s="194"/>
      <c r="BG184" s="194"/>
      <c r="BH184" s="194"/>
      <c r="BI184" s="194"/>
      <c r="BJ184" s="194"/>
      <c r="BK184" s="194"/>
      <c r="BL184" s="194"/>
      <c r="BM184" s="194"/>
      <c r="BN184" s="194"/>
      <c r="BO184" s="194"/>
      <c r="BP184" s="194"/>
      <c r="BQ184" s="194"/>
      <c r="BR184" s="194"/>
      <c r="BS184" s="194"/>
      <c r="BT184" s="194"/>
      <c r="BU184" s="194"/>
      <c r="BV184" s="194"/>
      <c r="BW184" s="194"/>
      <c r="BX184" s="194"/>
      <c r="BY184" s="194"/>
      <c r="BZ184" s="194"/>
      <c r="CA184" s="194"/>
      <c r="CB184" s="194"/>
      <c r="CC184" s="194"/>
      <c r="CD184" s="194"/>
      <c r="CE184" s="194"/>
      <c r="CF184" s="194"/>
      <c r="CG184" s="194"/>
      <c r="CH184" s="194"/>
      <c r="CI184" s="194"/>
      <c r="CJ184" s="194"/>
      <c r="CK184" s="194"/>
      <c r="CL184" s="194"/>
      <c r="CM184" s="194"/>
      <c r="CN184" s="194"/>
      <c r="CO184" s="194"/>
      <c r="CP184" s="194"/>
      <c r="CQ184" s="194"/>
      <c r="CR184" s="194"/>
      <c r="CS184" s="194"/>
      <c r="CT184" s="194"/>
      <c r="CU184" s="194"/>
      <c r="CV184" s="194"/>
      <c r="CW184" s="194"/>
      <c r="CX184" s="194"/>
      <c r="CY184" s="194"/>
      <c r="CZ184" s="194"/>
      <c r="DA184" s="194"/>
      <c r="DB184" s="194"/>
      <c r="DC184" s="194"/>
      <c r="DD184" s="194"/>
      <c r="DE184" s="194"/>
      <c r="DF184" s="194"/>
      <c r="DG184" s="194"/>
      <c r="DH184" s="194"/>
      <c r="DI184" s="194"/>
      <c r="DJ184" s="194"/>
      <c r="DK184" s="194"/>
      <c r="DL184" s="194"/>
      <c r="DM184" s="194"/>
      <c r="DN184" s="194"/>
      <c r="DO184" s="194"/>
      <c r="DP184" s="194"/>
      <c r="DQ184" s="194"/>
      <c r="DR184" s="194"/>
      <c r="DS184" s="194"/>
      <c r="DT184" s="194"/>
      <c r="DU184" s="194"/>
      <c r="DV184" s="194"/>
      <c r="DW184" s="194"/>
      <c r="DX184" s="194"/>
      <c r="DY184" s="194"/>
      <c r="DZ184" s="194"/>
      <c r="EA184" s="194"/>
      <c r="EB184" s="194"/>
      <c r="EC184" s="194"/>
      <c r="ED184" s="194"/>
      <c r="EE184" s="194"/>
      <c r="EF184" s="194"/>
      <c r="EG184" s="194"/>
      <c r="EH184" s="194"/>
      <c r="EI184" s="194"/>
      <c r="EJ184" s="194"/>
      <c r="EK184" s="194"/>
      <c r="EL184" s="194"/>
      <c r="EM184" s="194"/>
      <c r="EN184" s="194"/>
      <c r="EO184" s="194"/>
      <c r="EP184" s="194"/>
      <c r="EQ184" s="194"/>
      <c r="ER184" s="194"/>
      <c r="ES184" s="194"/>
      <c r="ET184" s="194"/>
      <c r="EU184" s="194"/>
      <c r="EV184" s="194"/>
      <c r="EW184" s="194"/>
      <c r="EX184" s="194"/>
      <c r="EY184" s="194"/>
      <c r="EZ184" s="194"/>
      <c r="FA184" s="194"/>
      <c r="FB184" s="194"/>
      <c r="FC184" s="194"/>
      <c r="FD184" s="194"/>
      <c r="FE184" s="194"/>
      <c r="FF184" s="194"/>
      <c r="FG184" s="194"/>
      <c r="FH184" s="194"/>
      <c r="FI184" s="194"/>
      <c r="FJ184" s="194"/>
      <c r="FK184" s="194"/>
      <c r="FL184" s="194"/>
      <c r="FM184" s="194"/>
      <c r="FN184" s="194"/>
      <c r="FO184" s="194"/>
      <c r="FP184" s="194"/>
      <c r="FQ184" s="194"/>
      <c r="FR184" s="194"/>
      <c r="FS184" s="194"/>
      <c r="FT184" s="194"/>
      <c r="FU184" s="194"/>
      <c r="FV184" s="194"/>
      <c r="FW184" s="194"/>
      <c r="FX184" s="194"/>
      <c r="FY184" s="194"/>
      <c r="FZ184" s="194"/>
      <c r="GA184" s="194"/>
      <c r="GB184" s="194"/>
      <c r="GC184" s="194"/>
      <c r="GD184" s="194"/>
      <c r="GE184" s="194"/>
    </row>
    <row r="185" spans="1:187" ht="31.5" customHeight="1">
      <c r="A185" s="217"/>
      <c r="B185" s="217"/>
      <c r="C185" s="217"/>
      <c r="D185" s="218"/>
      <c r="E185" s="219"/>
      <c r="F185" s="217"/>
      <c r="G185" s="220"/>
      <c r="H185" s="221"/>
      <c r="I185" s="220"/>
      <c r="J185" s="243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  <c r="EB185" s="160"/>
      <c r="EC185" s="160"/>
      <c r="ED185" s="160"/>
      <c r="EE185" s="160"/>
      <c r="EF185" s="160"/>
      <c r="EG185" s="160"/>
      <c r="EH185" s="160"/>
      <c r="EI185" s="160"/>
      <c r="EJ185" s="160"/>
      <c r="EK185" s="160"/>
      <c r="EL185" s="160"/>
      <c r="EM185" s="160"/>
      <c r="EN185" s="160"/>
      <c r="EO185" s="160"/>
      <c r="EP185" s="160"/>
      <c r="EQ185" s="160"/>
      <c r="ER185" s="160"/>
      <c r="ES185" s="160"/>
      <c r="ET185" s="160"/>
      <c r="EU185" s="160"/>
      <c r="EV185" s="160"/>
      <c r="EW185" s="160"/>
      <c r="EX185" s="160"/>
      <c r="EY185" s="160"/>
      <c r="EZ185" s="160"/>
      <c r="FA185" s="160"/>
      <c r="FB185" s="160"/>
      <c r="FC185" s="160"/>
      <c r="FD185" s="160"/>
      <c r="FE185" s="160"/>
      <c r="FF185" s="160"/>
      <c r="FG185" s="160"/>
      <c r="FH185" s="160"/>
      <c r="FI185" s="160"/>
      <c r="FJ185" s="160"/>
      <c r="FK185" s="160"/>
      <c r="FL185" s="160"/>
      <c r="FM185" s="160"/>
      <c r="FN185" s="160"/>
      <c r="FO185" s="160"/>
      <c r="FP185" s="160"/>
      <c r="FQ185" s="160"/>
      <c r="FR185" s="160"/>
      <c r="FS185" s="160"/>
      <c r="FT185" s="160"/>
      <c r="FU185" s="160"/>
      <c r="FV185" s="160"/>
      <c r="FW185" s="160"/>
      <c r="FX185" s="160"/>
      <c r="FY185" s="160"/>
      <c r="FZ185" s="160"/>
      <c r="GA185" s="160"/>
      <c r="GB185" s="160"/>
      <c r="GC185" s="160"/>
      <c r="GD185" s="160"/>
      <c r="GE185" s="160"/>
    </row>
    <row r="186" spans="1:187" ht="31.5" customHeight="1">
      <c r="A186" s="38">
        <v>231</v>
      </c>
      <c r="B186" s="38">
        <v>32</v>
      </c>
      <c r="C186" s="25">
        <v>6330</v>
      </c>
      <c r="D186" s="23">
        <v>5342</v>
      </c>
      <c r="E186" s="27"/>
      <c r="F186" s="25"/>
      <c r="G186" s="54">
        <v>100000</v>
      </c>
      <c r="H186" s="55"/>
      <c r="I186" s="56"/>
      <c r="J186" s="214" t="s">
        <v>114</v>
      </c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160"/>
      <c r="CM186" s="160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  <c r="DD186" s="160"/>
      <c r="DE186" s="160"/>
      <c r="DF186" s="160"/>
      <c r="DG186" s="160"/>
      <c r="DH186" s="160"/>
      <c r="DI186" s="160"/>
      <c r="DJ186" s="160"/>
      <c r="DK186" s="160"/>
      <c r="DL186" s="160"/>
      <c r="DM186" s="160"/>
      <c r="DN186" s="160"/>
      <c r="DO186" s="160"/>
      <c r="DP186" s="160"/>
      <c r="DQ186" s="160"/>
      <c r="DR186" s="160"/>
      <c r="DS186" s="160"/>
      <c r="DT186" s="160"/>
      <c r="DU186" s="160"/>
      <c r="DV186" s="160"/>
      <c r="DW186" s="160"/>
      <c r="DX186" s="160"/>
      <c r="DY186" s="160"/>
      <c r="DZ186" s="160"/>
      <c r="EA186" s="160"/>
      <c r="EB186" s="160"/>
      <c r="EC186" s="160"/>
      <c r="ED186" s="160"/>
      <c r="EE186" s="160"/>
      <c r="EF186" s="160"/>
      <c r="EG186" s="160"/>
      <c r="EH186" s="160"/>
      <c r="EI186" s="160"/>
      <c r="EJ186" s="160"/>
      <c r="EK186" s="160"/>
      <c r="EL186" s="160"/>
      <c r="EM186" s="160"/>
      <c r="EN186" s="160"/>
      <c r="EO186" s="160"/>
      <c r="EP186" s="160"/>
      <c r="EQ186" s="160"/>
      <c r="ER186" s="160"/>
      <c r="ES186" s="160"/>
      <c r="ET186" s="160"/>
      <c r="EU186" s="160"/>
      <c r="EV186" s="160"/>
      <c r="EW186" s="160"/>
      <c r="EX186" s="160"/>
      <c r="EY186" s="160"/>
      <c r="EZ186" s="160"/>
      <c r="FA186" s="160"/>
      <c r="FB186" s="160"/>
      <c r="FC186" s="160"/>
      <c r="FD186" s="160"/>
      <c r="FE186" s="160"/>
      <c r="FF186" s="160"/>
      <c r="FG186" s="160"/>
      <c r="FH186" s="160"/>
      <c r="FI186" s="160"/>
      <c r="FJ186" s="160"/>
      <c r="FK186" s="160"/>
      <c r="FL186" s="160"/>
      <c r="FM186" s="160"/>
      <c r="FN186" s="160"/>
      <c r="FO186" s="160"/>
      <c r="FP186" s="160"/>
      <c r="FQ186" s="160"/>
      <c r="FR186" s="160"/>
      <c r="FS186" s="160"/>
      <c r="FT186" s="160"/>
      <c r="FU186" s="160"/>
      <c r="FV186" s="160"/>
      <c r="FW186" s="160"/>
      <c r="FX186" s="160"/>
      <c r="FY186" s="160"/>
      <c r="FZ186" s="160"/>
      <c r="GA186" s="160"/>
      <c r="GB186" s="160"/>
      <c r="GC186" s="160"/>
      <c r="GD186" s="160"/>
      <c r="GE186" s="160"/>
    </row>
    <row r="187" spans="1:187" s="561" customFormat="1" ht="31.5" customHeight="1">
      <c r="A187" s="562">
        <v>231</v>
      </c>
      <c r="B187" s="562"/>
      <c r="C187" s="223">
        <v>6330</v>
      </c>
      <c r="D187" s="223"/>
      <c r="E187" s="224"/>
      <c r="F187" s="223"/>
      <c r="G187" s="225"/>
      <c r="H187" s="225">
        <f>G186</f>
        <v>100000</v>
      </c>
      <c r="I187" s="225"/>
      <c r="J187" s="563" t="s">
        <v>119</v>
      </c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</row>
    <row r="188" spans="1:187" s="67" customFormat="1" ht="31.5" customHeight="1">
      <c r="A188" s="473"/>
      <c r="B188" s="473"/>
      <c r="C188" s="473"/>
      <c r="D188" s="474"/>
      <c r="E188" s="475"/>
      <c r="F188" s="473"/>
      <c r="G188" s="476"/>
      <c r="H188" s="477"/>
      <c r="I188" s="476"/>
      <c r="J188" s="205" t="s">
        <v>196</v>
      </c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</row>
    <row r="189" spans="1:187" ht="31.5" customHeight="1">
      <c r="A189" s="197"/>
      <c r="B189" s="197"/>
      <c r="C189" s="197"/>
      <c r="D189" s="198"/>
      <c r="E189" s="199"/>
      <c r="F189" s="197"/>
      <c r="G189" s="200"/>
      <c r="H189" s="201"/>
      <c r="I189" s="200"/>
      <c r="J189" s="211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  <c r="BT189" s="160"/>
      <c r="BU189" s="160"/>
      <c r="BV189" s="160"/>
      <c r="BW189" s="160"/>
      <c r="BX189" s="160"/>
      <c r="BY189" s="160"/>
      <c r="BZ189" s="160"/>
      <c r="CA189" s="160"/>
      <c r="CB189" s="160"/>
      <c r="CC189" s="160"/>
      <c r="CD189" s="160"/>
      <c r="CE189" s="160"/>
      <c r="CF189" s="160"/>
      <c r="CG189" s="160"/>
      <c r="CH189" s="160"/>
      <c r="CI189" s="160"/>
      <c r="CJ189" s="160"/>
      <c r="CK189" s="160"/>
      <c r="CL189" s="160"/>
      <c r="CM189" s="160"/>
      <c r="CN189" s="160"/>
      <c r="CO189" s="160"/>
      <c r="CP189" s="160"/>
      <c r="CQ189" s="160"/>
      <c r="CR189" s="160"/>
      <c r="CS189" s="160"/>
      <c r="CT189" s="160"/>
      <c r="CU189" s="160"/>
      <c r="CV189" s="160"/>
      <c r="CW189" s="160"/>
      <c r="CX189" s="160"/>
      <c r="CY189" s="160"/>
      <c r="CZ189" s="160"/>
      <c r="DA189" s="160"/>
      <c r="DB189" s="160"/>
      <c r="DC189" s="160"/>
      <c r="DD189" s="160"/>
      <c r="DE189" s="160"/>
      <c r="DF189" s="160"/>
      <c r="DG189" s="160"/>
      <c r="DH189" s="160"/>
      <c r="DI189" s="160"/>
      <c r="DJ189" s="160"/>
      <c r="DK189" s="160"/>
      <c r="DL189" s="160"/>
      <c r="DM189" s="160"/>
      <c r="DN189" s="160"/>
      <c r="DO189" s="160"/>
      <c r="DP189" s="160"/>
      <c r="DQ189" s="160"/>
      <c r="DR189" s="160"/>
      <c r="DS189" s="160"/>
      <c r="DT189" s="160"/>
      <c r="DU189" s="160"/>
      <c r="DV189" s="160"/>
      <c r="DW189" s="160"/>
      <c r="DX189" s="160"/>
      <c r="DY189" s="160"/>
      <c r="DZ189" s="160"/>
      <c r="EA189" s="160"/>
      <c r="EB189" s="160"/>
      <c r="EC189" s="160"/>
      <c r="ED189" s="160"/>
      <c r="EE189" s="160"/>
      <c r="EF189" s="160"/>
      <c r="EG189" s="160"/>
      <c r="EH189" s="160"/>
      <c r="EI189" s="160"/>
      <c r="EJ189" s="160"/>
      <c r="EK189" s="160"/>
      <c r="EL189" s="160"/>
      <c r="EM189" s="160"/>
      <c r="EN189" s="160"/>
      <c r="EO189" s="160"/>
      <c r="EP189" s="160"/>
      <c r="EQ189" s="160"/>
      <c r="ER189" s="160"/>
      <c r="ES189" s="160"/>
      <c r="ET189" s="160"/>
      <c r="EU189" s="160"/>
      <c r="EV189" s="160"/>
      <c r="EW189" s="160"/>
      <c r="EX189" s="160"/>
      <c r="EY189" s="160"/>
      <c r="EZ189" s="160"/>
      <c r="FA189" s="160"/>
      <c r="FB189" s="160"/>
      <c r="FC189" s="160"/>
      <c r="FD189" s="160"/>
      <c r="FE189" s="160"/>
      <c r="FF189" s="160"/>
      <c r="FG189" s="160"/>
      <c r="FH189" s="160"/>
      <c r="FI189" s="160"/>
      <c r="FJ189" s="160"/>
      <c r="FK189" s="160"/>
      <c r="FL189" s="160"/>
      <c r="FM189" s="160"/>
      <c r="FN189" s="160"/>
      <c r="FO189" s="160"/>
      <c r="FP189" s="160"/>
      <c r="FQ189" s="160"/>
      <c r="FR189" s="160"/>
      <c r="FS189" s="160"/>
      <c r="FT189" s="160"/>
      <c r="FU189" s="160"/>
      <c r="FV189" s="160"/>
      <c r="FW189" s="160"/>
      <c r="FX189" s="160"/>
      <c r="FY189" s="160"/>
      <c r="FZ189" s="160"/>
      <c r="GA189" s="160"/>
      <c r="GB189" s="160"/>
      <c r="GC189" s="160"/>
      <c r="GD189" s="160"/>
      <c r="GE189" s="160"/>
    </row>
    <row r="190" spans="1:198" ht="31.5" customHeight="1">
      <c r="A190" s="25">
        <v>231</v>
      </c>
      <c r="B190" s="25">
        <v>32</v>
      </c>
      <c r="C190" s="25">
        <v>6399</v>
      </c>
      <c r="D190" s="23">
        <v>5362</v>
      </c>
      <c r="E190" s="27"/>
      <c r="F190" s="25"/>
      <c r="G190" s="54">
        <f>příjmy!G13</f>
        <v>6500000</v>
      </c>
      <c r="H190" s="55"/>
      <c r="I190" s="56"/>
      <c r="J190" s="28" t="s">
        <v>58</v>
      </c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160"/>
      <c r="CG190" s="160"/>
      <c r="CH190" s="160"/>
      <c r="CI190" s="160"/>
      <c r="CJ190" s="160"/>
      <c r="CK190" s="160"/>
      <c r="CL190" s="160"/>
      <c r="CM190" s="160"/>
      <c r="CN190" s="160"/>
      <c r="CO190" s="160"/>
      <c r="CP190" s="160"/>
      <c r="CQ190" s="160"/>
      <c r="CR190" s="160"/>
      <c r="CS190" s="160"/>
      <c r="CT190" s="160"/>
      <c r="CU190" s="160"/>
      <c r="CV190" s="160"/>
      <c r="CW190" s="160"/>
      <c r="CX190" s="160"/>
      <c r="CY190" s="160"/>
      <c r="CZ190" s="160"/>
      <c r="DA190" s="160"/>
      <c r="DB190" s="160"/>
      <c r="DC190" s="160"/>
      <c r="DD190" s="160"/>
      <c r="DE190" s="160"/>
      <c r="DF190" s="160"/>
      <c r="DG190" s="160"/>
      <c r="DH190" s="160"/>
      <c r="DI190" s="160"/>
      <c r="DJ190" s="160"/>
      <c r="DK190" s="160"/>
      <c r="DL190" s="160"/>
      <c r="DM190" s="160"/>
      <c r="DN190" s="160"/>
      <c r="DO190" s="160"/>
      <c r="DP190" s="160"/>
      <c r="DQ190" s="160"/>
      <c r="DR190" s="160"/>
      <c r="DS190" s="160"/>
      <c r="DT190" s="160"/>
      <c r="DU190" s="160"/>
      <c r="DV190" s="160"/>
      <c r="DW190" s="160"/>
      <c r="DX190" s="160"/>
      <c r="DY190" s="160"/>
      <c r="DZ190" s="160"/>
      <c r="EA190" s="160"/>
      <c r="EB190" s="160"/>
      <c r="EC190" s="160"/>
      <c r="ED190" s="160"/>
      <c r="EE190" s="160"/>
      <c r="EF190" s="160"/>
      <c r="EG190" s="160"/>
      <c r="EH190" s="160"/>
      <c r="EI190" s="160"/>
      <c r="EJ190" s="160"/>
      <c r="EK190" s="160"/>
      <c r="EL190" s="160"/>
      <c r="EM190" s="160"/>
      <c r="EN190" s="160"/>
      <c r="EO190" s="160"/>
      <c r="EP190" s="160"/>
      <c r="EQ190" s="160"/>
      <c r="ER190" s="160"/>
      <c r="ES190" s="160"/>
      <c r="ET190" s="160"/>
      <c r="EU190" s="160"/>
      <c r="EV190" s="160"/>
      <c r="EW190" s="160"/>
      <c r="EX190" s="160"/>
      <c r="EY190" s="160"/>
      <c r="EZ190" s="160"/>
      <c r="FA190" s="160"/>
      <c r="FB190" s="160"/>
      <c r="FC190" s="160"/>
      <c r="FD190" s="160"/>
      <c r="FE190" s="160"/>
      <c r="FF190" s="160"/>
      <c r="FG190" s="160"/>
      <c r="FH190" s="160"/>
      <c r="FI190" s="160"/>
      <c r="FJ190" s="160"/>
      <c r="FK190" s="160"/>
      <c r="FL190" s="160"/>
      <c r="FM190" s="160"/>
      <c r="FN190" s="160"/>
      <c r="FO190" s="160"/>
      <c r="FP190" s="160"/>
      <c r="FQ190" s="160"/>
      <c r="FR190" s="160"/>
      <c r="FS190" s="160"/>
      <c r="FT190" s="160"/>
      <c r="FU190" s="160"/>
      <c r="FV190" s="160"/>
      <c r="FW190" s="160"/>
      <c r="FX190" s="160"/>
      <c r="FY190" s="160"/>
      <c r="FZ190" s="160"/>
      <c r="GA190" s="160"/>
      <c r="GB190" s="160"/>
      <c r="GC190" s="160"/>
      <c r="GD190" s="160"/>
      <c r="GE190" s="160"/>
      <c r="GP190" s="31">
        <f>SUM(A190:GO190)</f>
        <v>6512024</v>
      </c>
    </row>
    <row r="191" spans="1:198" ht="31.5" customHeight="1">
      <c r="A191" s="25">
        <v>231</v>
      </c>
      <c r="B191" s="25">
        <v>32</v>
      </c>
      <c r="C191" s="25">
        <v>6399</v>
      </c>
      <c r="D191" s="23">
        <v>5362</v>
      </c>
      <c r="E191" s="27" t="s">
        <v>207</v>
      </c>
      <c r="F191" s="25"/>
      <c r="G191" s="54">
        <v>3000000</v>
      </c>
      <c r="H191" s="55"/>
      <c r="I191" s="56" t="s">
        <v>199</v>
      </c>
      <c r="J191" s="244" t="s">
        <v>198</v>
      </c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  <c r="BT191" s="160"/>
      <c r="BU191" s="160"/>
      <c r="BV191" s="160"/>
      <c r="BW191" s="160"/>
      <c r="BX191" s="160"/>
      <c r="BY191" s="160"/>
      <c r="BZ191" s="160"/>
      <c r="CA191" s="160"/>
      <c r="CB191" s="160"/>
      <c r="CC191" s="160"/>
      <c r="CD191" s="160"/>
      <c r="CE191" s="160"/>
      <c r="CF191" s="160"/>
      <c r="CG191" s="160"/>
      <c r="CH191" s="160"/>
      <c r="CI191" s="160"/>
      <c r="CJ191" s="160"/>
      <c r="CK191" s="160"/>
      <c r="CL191" s="160"/>
      <c r="CM191" s="160"/>
      <c r="CN191" s="160"/>
      <c r="CO191" s="160"/>
      <c r="CP191" s="160"/>
      <c r="CQ191" s="160"/>
      <c r="CR191" s="160"/>
      <c r="CS191" s="160"/>
      <c r="CT191" s="160"/>
      <c r="CU191" s="160"/>
      <c r="CV191" s="160"/>
      <c r="CW191" s="160"/>
      <c r="CX191" s="160"/>
      <c r="CY191" s="160"/>
      <c r="CZ191" s="160"/>
      <c r="DA191" s="160"/>
      <c r="DB191" s="160"/>
      <c r="DC191" s="160"/>
      <c r="DD191" s="160"/>
      <c r="DE191" s="160"/>
      <c r="DF191" s="160"/>
      <c r="DG191" s="160"/>
      <c r="DH191" s="160"/>
      <c r="DI191" s="160"/>
      <c r="DJ191" s="160"/>
      <c r="DK191" s="160"/>
      <c r="DL191" s="160"/>
      <c r="DM191" s="160"/>
      <c r="DN191" s="160"/>
      <c r="DO191" s="160"/>
      <c r="DP191" s="160"/>
      <c r="DQ191" s="160"/>
      <c r="DR191" s="160"/>
      <c r="DS191" s="160"/>
      <c r="DT191" s="160"/>
      <c r="DU191" s="160"/>
      <c r="DV191" s="160"/>
      <c r="DW191" s="160"/>
      <c r="DX191" s="160"/>
      <c r="DY191" s="160"/>
      <c r="DZ191" s="160"/>
      <c r="EA191" s="160"/>
      <c r="EB191" s="160"/>
      <c r="EC191" s="160"/>
      <c r="ED191" s="160"/>
      <c r="EE191" s="160"/>
      <c r="EF191" s="160"/>
      <c r="EG191" s="160"/>
      <c r="EH191" s="160"/>
      <c r="EI191" s="160"/>
      <c r="EJ191" s="160"/>
      <c r="EK191" s="160"/>
      <c r="EL191" s="160"/>
      <c r="EM191" s="160"/>
      <c r="EN191" s="160"/>
      <c r="EO191" s="160"/>
      <c r="EP191" s="160"/>
      <c r="EQ191" s="160"/>
      <c r="ER191" s="160"/>
      <c r="ES191" s="160"/>
      <c r="ET191" s="160"/>
      <c r="EU191" s="160"/>
      <c r="EV191" s="160"/>
      <c r="EW191" s="160"/>
      <c r="EX191" s="160"/>
      <c r="EY191" s="160"/>
      <c r="EZ191" s="160"/>
      <c r="FA191" s="160"/>
      <c r="FB191" s="160"/>
      <c r="FC191" s="160"/>
      <c r="FD191" s="160"/>
      <c r="FE191" s="160"/>
      <c r="FF191" s="160"/>
      <c r="FG191" s="160"/>
      <c r="FH191" s="160"/>
      <c r="FI191" s="160"/>
      <c r="FJ191" s="160"/>
      <c r="FK191" s="160"/>
      <c r="FL191" s="160"/>
      <c r="FM191" s="160"/>
      <c r="FN191" s="160"/>
      <c r="FO191" s="160"/>
      <c r="FP191" s="160"/>
      <c r="FQ191" s="160"/>
      <c r="FR191" s="160"/>
      <c r="FS191" s="160"/>
      <c r="FT191" s="160"/>
      <c r="FU191" s="160"/>
      <c r="FV191" s="160"/>
      <c r="FW191" s="160"/>
      <c r="FX191" s="160"/>
      <c r="FY191" s="160"/>
      <c r="FZ191" s="160"/>
      <c r="GA191" s="160"/>
      <c r="GB191" s="160"/>
      <c r="GC191" s="160"/>
      <c r="GD191" s="160"/>
      <c r="GE191" s="160"/>
      <c r="GP191" s="31">
        <f>SUM(A191:GO191)</f>
        <v>3012024</v>
      </c>
    </row>
    <row r="192" spans="1:198" s="103" customFormat="1" ht="31.5" customHeight="1" thickBot="1">
      <c r="A192" s="189">
        <v>231</v>
      </c>
      <c r="B192" s="189"/>
      <c r="C192" s="189">
        <v>6399</v>
      </c>
      <c r="D192" s="189"/>
      <c r="E192" s="190"/>
      <c r="F192" s="189"/>
      <c r="G192" s="191"/>
      <c r="H192" s="191">
        <f>G190+G191</f>
        <v>9500000</v>
      </c>
      <c r="I192" s="191"/>
      <c r="J192" s="210" t="s">
        <v>56</v>
      </c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4"/>
      <c r="AT192" s="194"/>
      <c r="AU192" s="194"/>
      <c r="AV192" s="194"/>
      <c r="AW192" s="194"/>
      <c r="AX192" s="194"/>
      <c r="AY192" s="194"/>
      <c r="AZ192" s="194"/>
      <c r="BA192" s="194"/>
      <c r="BB192" s="194"/>
      <c r="BC192" s="194"/>
      <c r="BD192" s="194"/>
      <c r="BE192" s="194"/>
      <c r="BF192" s="194"/>
      <c r="BG192" s="194"/>
      <c r="BH192" s="194"/>
      <c r="BI192" s="194"/>
      <c r="BJ192" s="194"/>
      <c r="BK192" s="194"/>
      <c r="BL192" s="194"/>
      <c r="BM192" s="194"/>
      <c r="BN192" s="194"/>
      <c r="BO192" s="194"/>
      <c r="BP192" s="194"/>
      <c r="BQ192" s="194"/>
      <c r="BR192" s="194"/>
      <c r="BS192" s="194"/>
      <c r="BT192" s="194"/>
      <c r="BU192" s="194"/>
      <c r="BV192" s="194"/>
      <c r="BW192" s="194"/>
      <c r="BX192" s="194"/>
      <c r="BY192" s="194"/>
      <c r="BZ192" s="194"/>
      <c r="CA192" s="194"/>
      <c r="CB192" s="194"/>
      <c r="CC192" s="194"/>
      <c r="CD192" s="194"/>
      <c r="CE192" s="194"/>
      <c r="CF192" s="194"/>
      <c r="CG192" s="194"/>
      <c r="CH192" s="194"/>
      <c r="CI192" s="194"/>
      <c r="CJ192" s="194"/>
      <c r="CK192" s="194"/>
      <c r="CL192" s="194"/>
      <c r="CM192" s="194"/>
      <c r="CN192" s="194"/>
      <c r="CO192" s="194"/>
      <c r="CP192" s="194"/>
      <c r="CQ192" s="194"/>
      <c r="CR192" s="194"/>
      <c r="CS192" s="194"/>
      <c r="CT192" s="194"/>
      <c r="CU192" s="194"/>
      <c r="CV192" s="194"/>
      <c r="CW192" s="194"/>
      <c r="CX192" s="194"/>
      <c r="CY192" s="194"/>
      <c r="CZ192" s="194"/>
      <c r="DA192" s="194"/>
      <c r="DB192" s="194"/>
      <c r="DC192" s="194"/>
      <c r="DD192" s="194"/>
      <c r="DE192" s="194"/>
      <c r="DF192" s="194"/>
      <c r="DG192" s="194"/>
      <c r="DH192" s="194"/>
      <c r="DI192" s="194"/>
      <c r="DJ192" s="194"/>
      <c r="DK192" s="194"/>
      <c r="DL192" s="194"/>
      <c r="DM192" s="194"/>
      <c r="DN192" s="194"/>
      <c r="DO192" s="194"/>
      <c r="DP192" s="194"/>
      <c r="DQ192" s="194"/>
      <c r="DR192" s="194"/>
      <c r="DS192" s="194"/>
      <c r="DT192" s="194"/>
      <c r="DU192" s="194"/>
      <c r="DV192" s="194"/>
      <c r="DW192" s="194"/>
      <c r="DX192" s="194"/>
      <c r="DY192" s="194"/>
      <c r="DZ192" s="194"/>
      <c r="EA192" s="194"/>
      <c r="EB192" s="194"/>
      <c r="EC192" s="194"/>
      <c r="ED192" s="194"/>
      <c r="EE192" s="194"/>
      <c r="EF192" s="194"/>
      <c r="EG192" s="194"/>
      <c r="EH192" s="194"/>
      <c r="EI192" s="194"/>
      <c r="EJ192" s="194"/>
      <c r="EK192" s="194"/>
      <c r="EL192" s="194"/>
      <c r="EM192" s="194"/>
      <c r="EN192" s="194"/>
      <c r="EO192" s="194"/>
      <c r="EP192" s="194"/>
      <c r="EQ192" s="194"/>
      <c r="ER192" s="194"/>
      <c r="ES192" s="194"/>
      <c r="ET192" s="194"/>
      <c r="EU192" s="194"/>
      <c r="EV192" s="194"/>
      <c r="EW192" s="194"/>
      <c r="EX192" s="194"/>
      <c r="EY192" s="194"/>
      <c r="EZ192" s="194"/>
      <c r="FA192" s="194"/>
      <c r="FB192" s="194"/>
      <c r="FC192" s="194"/>
      <c r="FD192" s="194"/>
      <c r="FE192" s="194"/>
      <c r="FF192" s="194"/>
      <c r="FG192" s="194"/>
      <c r="FH192" s="194"/>
      <c r="FI192" s="194"/>
      <c r="FJ192" s="194"/>
      <c r="FK192" s="194"/>
      <c r="FL192" s="194"/>
      <c r="FM192" s="194"/>
      <c r="FN192" s="194"/>
      <c r="FO192" s="194"/>
      <c r="FP192" s="194"/>
      <c r="FQ192" s="194"/>
      <c r="FR192" s="194"/>
      <c r="FS192" s="194"/>
      <c r="FT192" s="194"/>
      <c r="FU192" s="194"/>
      <c r="FV192" s="194"/>
      <c r="FW192" s="194"/>
      <c r="FX192" s="194"/>
      <c r="FY192" s="194"/>
      <c r="FZ192" s="194"/>
      <c r="GA192" s="194"/>
      <c r="GB192" s="194"/>
      <c r="GC192" s="194"/>
      <c r="GD192" s="194"/>
      <c r="GE192" s="194"/>
      <c r="GP192" s="103">
        <f>SUM(A192:GO192)</f>
        <v>9506630</v>
      </c>
    </row>
    <row r="193" spans="1:187" ht="60.75" customHeight="1">
      <c r="A193" s="245"/>
      <c r="B193" s="245"/>
      <c r="C193" s="245"/>
      <c r="D193" s="246"/>
      <c r="E193" s="247"/>
      <c r="F193" s="245"/>
      <c r="G193" s="248">
        <f>SUM(G7:G192)</f>
        <v>35583700</v>
      </c>
      <c r="H193" s="249">
        <f>H8+H11+H13+H15+H18+H20+H24+H27+H31+H53+H58+H60+H63+H65+H68+H73+H76+H79+H82+H91+H96+H100+H118+H125+H129+H133+H141+H177+H181+H184+H187+H192+H71</f>
        <v>35583700</v>
      </c>
      <c r="I193" s="248"/>
      <c r="J193" s="25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  <c r="BV193" s="160"/>
      <c r="BW193" s="160"/>
      <c r="BX193" s="160"/>
      <c r="BY193" s="160"/>
      <c r="BZ193" s="160"/>
      <c r="CA193" s="160"/>
      <c r="CB193" s="160"/>
      <c r="CC193" s="160"/>
      <c r="CD193" s="160"/>
      <c r="CE193" s="160"/>
      <c r="CF193" s="160"/>
      <c r="CG193" s="160"/>
      <c r="CH193" s="160"/>
      <c r="CI193" s="160"/>
      <c r="CJ193" s="160"/>
      <c r="CK193" s="160"/>
      <c r="CL193" s="160"/>
      <c r="CM193" s="160"/>
      <c r="CN193" s="160"/>
      <c r="CO193" s="160"/>
      <c r="CP193" s="160"/>
      <c r="CQ193" s="160"/>
      <c r="CR193" s="160"/>
      <c r="CS193" s="160"/>
      <c r="CT193" s="160"/>
      <c r="CU193" s="160"/>
      <c r="CV193" s="160"/>
      <c r="CW193" s="160"/>
      <c r="CX193" s="160"/>
      <c r="CY193" s="160"/>
      <c r="CZ193" s="160"/>
      <c r="DA193" s="160"/>
      <c r="DB193" s="160"/>
      <c r="DC193" s="160"/>
      <c r="DD193" s="160"/>
      <c r="DE193" s="160"/>
      <c r="DF193" s="160"/>
      <c r="DG193" s="160"/>
      <c r="DH193" s="160"/>
      <c r="DI193" s="160"/>
      <c r="DJ193" s="160"/>
      <c r="DK193" s="160"/>
      <c r="DL193" s="160"/>
      <c r="DM193" s="160"/>
      <c r="DN193" s="160"/>
      <c r="DO193" s="160"/>
      <c r="DP193" s="160"/>
      <c r="DQ193" s="160"/>
      <c r="DR193" s="160"/>
      <c r="DS193" s="160"/>
      <c r="DT193" s="160"/>
      <c r="DU193" s="160"/>
      <c r="DV193" s="160"/>
      <c r="DW193" s="160"/>
      <c r="DX193" s="160"/>
      <c r="DY193" s="160"/>
      <c r="DZ193" s="160"/>
      <c r="EA193" s="160"/>
      <c r="EB193" s="160"/>
      <c r="EC193" s="160"/>
      <c r="ED193" s="160"/>
      <c r="EE193" s="160"/>
      <c r="EF193" s="160"/>
      <c r="EG193" s="160"/>
      <c r="EH193" s="160"/>
      <c r="EI193" s="160"/>
      <c r="EJ193" s="160"/>
      <c r="EK193" s="160"/>
      <c r="EL193" s="160"/>
      <c r="EM193" s="160"/>
      <c r="EN193" s="160"/>
      <c r="EO193" s="160"/>
      <c r="EP193" s="160"/>
      <c r="EQ193" s="160"/>
      <c r="ER193" s="160"/>
      <c r="ES193" s="160"/>
      <c r="ET193" s="160"/>
      <c r="EU193" s="160"/>
      <c r="EV193" s="160"/>
      <c r="EW193" s="160"/>
      <c r="EX193" s="160"/>
      <c r="EY193" s="160"/>
      <c r="EZ193" s="160"/>
      <c r="FA193" s="160"/>
      <c r="FB193" s="160"/>
      <c r="FC193" s="160"/>
      <c r="FD193" s="160"/>
      <c r="FE193" s="160"/>
      <c r="FF193" s="160"/>
      <c r="FG193" s="160"/>
      <c r="FH193" s="160"/>
      <c r="FI193" s="160"/>
      <c r="FJ193" s="160"/>
      <c r="FK193" s="160"/>
      <c r="FL193" s="160"/>
      <c r="FM193" s="160"/>
      <c r="FN193" s="160"/>
      <c r="FO193" s="160"/>
      <c r="FP193" s="160"/>
      <c r="FQ193" s="160"/>
      <c r="FR193" s="160"/>
      <c r="FS193" s="160"/>
      <c r="FT193" s="160"/>
      <c r="FU193" s="160"/>
      <c r="FV193" s="160"/>
      <c r="FW193" s="160"/>
      <c r="FX193" s="160"/>
      <c r="FY193" s="160"/>
      <c r="FZ193" s="160"/>
      <c r="GA193" s="160"/>
      <c r="GB193" s="160"/>
      <c r="GC193" s="160"/>
      <c r="GD193" s="160"/>
      <c r="GE193" s="160"/>
    </row>
    <row r="194" spans="1:187" ht="31.5" customHeight="1">
      <c r="A194" s="480"/>
      <c r="B194" s="480"/>
      <c r="C194" s="480"/>
      <c r="D194" s="480"/>
      <c r="E194" s="481"/>
      <c r="F194" s="480"/>
      <c r="G194" s="251" t="s">
        <v>107</v>
      </c>
      <c r="H194" s="252" t="s">
        <v>60</v>
      </c>
      <c r="I194" s="253"/>
      <c r="J194" s="254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160"/>
      <c r="BT194" s="160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160"/>
      <c r="CG194" s="160"/>
      <c r="CH194" s="160"/>
      <c r="CI194" s="160"/>
      <c r="CJ194" s="160"/>
      <c r="CK194" s="160"/>
      <c r="CL194" s="160"/>
      <c r="CM194" s="160"/>
      <c r="CN194" s="160"/>
      <c r="CO194" s="160"/>
      <c r="CP194" s="160"/>
      <c r="CQ194" s="160"/>
      <c r="CR194" s="160"/>
      <c r="CS194" s="160"/>
      <c r="CT194" s="160"/>
      <c r="CU194" s="160"/>
      <c r="CV194" s="160"/>
      <c r="CW194" s="160"/>
      <c r="CX194" s="160"/>
      <c r="CY194" s="160"/>
      <c r="CZ194" s="160"/>
      <c r="DA194" s="160"/>
      <c r="DB194" s="160"/>
      <c r="DC194" s="160"/>
      <c r="DD194" s="160"/>
      <c r="DE194" s="160"/>
      <c r="DF194" s="160"/>
      <c r="DG194" s="160"/>
      <c r="DH194" s="160"/>
      <c r="DI194" s="160"/>
      <c r="DJ194" s="160"/>
      <c r="DK194" s="160"/>
      <c r="DL194" s="160"/>
      <c r="DM194" s="160"/>
      <c r="DN194" s="160"/>
      <c r="DO194" s="160"/>
      <c r="DP194" s="160"/>
      <c r="DQ194" s="160"/>
      <c r="DR194" s="160"/>
      <c r="DS194" s="160"/>
      <c r="DT194" s="160"/>
      <c r="DU194" s="160"/>
      <c r="DV194" s="160"/>
      <c r="DW194" s="160"/>
      <c r="DX194" s="160"/>
      <c r="DY194" s="160"/>
      <c r="DZ194" s="160"/>
      <c r="EA194" s="160"/>
      <c r="EB194" s="160"/>
      <c r="EC194" s="160"/>
      <c r="ED194" s="160"/>
      <c r="EE194" s="160"/>
      <c r="EF194" s="160"/>
      <c r="EG194" s="160"/>
      <c r="EH194" s="160"/>
      <c r="EI194" s="160"/>
      <c r="EJ194" s="160"/>
      <c r="EK194" s="160"/>
      <c r="EL194" s="160"/>
      <c r="EM194" s="160"/>
      <c r="EN194" s="160"/>
      <c r="EO194" s="160"/>
      <c r="EP194" s="160"/>
      <c r="EQ194" s="160"/>
      <c r="ER194" s="160"/>
      <c r="ES194" s="160"/>
      <c r="ET194" s="160"/>
      <c r="EU194" s="160"/>
      <c r="EV194" s="160"/>
      <c r="EW194" s="160"/>
      <c r="EX194" s="160"/>
      <c r="EY194" s="160"/>
      <c r="EZ194" s="160"/>
      <c r="FA194" s="160"/>
      <c r="FB194" s="160"/>
      <c r="FC194" s="160"/>
      <c r="FD194" s="160"/>
      <c r="FE194" s="160"/>
      <c r="FF194" s="160"/>
      <c r="FG194" s="160"/>
      <c r="FH194" s="160"/>
      <c r="FI194" s="160"/>
      <c r="FJ194" s="160"/>
      <c r="FK194" s="160"/>
      <c r="FL194" s="160"/>
      <c r="FM194" s="160"/>
      <c r="FN194" s="160"/>
      <c r="FO194" s="160"/>
      <c r="FP194" s="160"/>
      <c r="FQ194" s="160"/>
      <c r="FR194" s="160"/>
      <c r="FS194" s="160"/>
      <c r="FT194" s="160"/>
      <c r="FU194" s="160"/>
      <c r="FV194" s="160"/>
      <c r="FW194" s="160"/>
      <c r="FX194" s="160"/>
      <c r="FY194" s="160"/>
      <c r="FZ194" s="160"/>
      <c r="GA194" s="160"/>
      <c r="GB194" s="160"/>
      <c r="GC194" s="160"/>
      <c r="GD194" s="160"/>
      <c r="GE194" s="160"/>
    </row>
    <row r="195" spans="1:187" ht="59.25" customHeight="1">
      <c r="A195" s="503" t="s">
        <v>81</v>
      </c>
      <c r="B195" s="498"/>
      <c r="C195" s="498"/>
      <c r="D195" s="499"/>
      <c r="E195" s="500"/>
      <c r="F195" s="501"/>
      <c r="G195" s="502"/>
      <c r="H195" s="504">
        <f>H193</f>
        <v>35583700</v>
      </c>
      <c r="I195" s="479">
        <v>0</v>
      </c>
      <c r="J195" s="255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0"/>
      <c r="BQ195" s="160"/>
      <c r="BR195" s="160"/>
      <c r="BS195" s="160"/>
      <c r="BT195" s="160"/>
      <c r="BU195" s="160"/>
      <c r="BV195" s="160"/>
      <c r="BW195" s="160"/>
      <c r="BX195" s="160"/>
      <c r="BY195" s="160"/>
      <c r="BZ195" s="160"/>
      <c r="CA195" s="160"/>
      <c r="CB195" s="160"/>
      <c r="CC195" s="160"/>
      <c r="CD195" s="160"/>
      <c r="CE195" s="160"/>
      <c r="CF195" s="160"/>
      <c r="CG195" s="160"/>
      <c r="CH195" s="160"/>
      <c r="CI195" s="160"/>
      <c r="CJ195" s="160"/>
      <c r="CK195" s="160"/>
      <c r="CL195" s="160"/>
      <c r="CM195" s="160"/>
      <c r="CN195" s="160"/>
      <c r="CO195" s="160"/>
      <c r="CP195" s="160"/>
      <c r="CQ195" s="160"/>
      <c r="CR195" s="160"/>
      <c r="CS195" s="160"/>
      <c r="CT195" s="160"/>
      <c r="CU195" s="160"/>
      <c r="CV195" s="160"/>
      <c r="CW195" s="160"/>
      <c r="CX195" s="160"/>
      <c r="CY195" s="160"/>
      <c r="CZ195" s="160"/>
      <c r="DA195" s="160"/>
      <c r="DB195" s="160"/>
      <c r="DC195" s="160"/>
      <c r="DD195" s="160"/>
      <c r="DE195" s="160"/>
      <c r="DF195" s="160"/>
      <c r="DG195" s="160"/>
      <c r="DH195" s="160"/>
      <c r="DI195" s="160"/>
      <c r="DJ195" s="160"/>
      <c r="DK195" s="160"/>
      <c r="DL195" s="160"/>
      <c r="DM195" s="160"/>
      <c r="DN195" s="160"/>
      <c r="DO195" s="160"/>
      <c r="DP195" s="160"/>
      <c r="DQ195" s="160"/>
      <c r="DR195" s="160"/>
      <c r="DS195" s="160"/>
      <c r="DT195" s="160"/>
      <c r="DU195" s="160"/>
      <c r="DV195" s="160"/>
      <c r="DW195" s="160"/>
      <c r="DX195" s="160"/>
      <c r="DY195" s="160"/>
      <c r="DZ195" s="160"/>
      <c r="EA195" s="160"/>
      <c r="EB195" s="160"/>
      <c r="EC195" s="160"/>
      <c r="ED195" s="160"/>
      <c r="EE195" s="160"/>
      <c r="EF195" s="160"/>
      <c r="EG195" s="160"/>
      <c r="EH195" s="160"/>
      <c r="EI195" s="160"/>
      <c r="EJ195" s="160"/>
      <c r="EK195" s="160"/>
      <c r="EL195" s="160"/>
      <c r="EM195" s="160"/>
      <c r="EN195" s="160"/>
      <c r="EO195" s="160"/>
      <c r="EP195" s="160"/>
      <c r="EQ195" s="160"/>
      <c r="ER195" s="160"/>
      <c r="ES195" s="160"/>
      <c r="ET195" s="160"/>
      <c r="EU195" s="160"/>
      <c r="EV195" s="160"/>
      <c r="EW195" s="160"/>
      <c r="EX195" s="160"/>
      <c r="EY195" s="160"/>
      <c r="EZ195" s="160"/>
      <c r="FA195" s="160"/>
      <c r="FB195" s="160"/>
      <c r="FC195" s="160"/>
      <c r="FD195" s="160"/>
      <c r="FE195" s="160"/>
      <c r="FF195" s="160"/>
      <c r="FG195" s="160"/>
      <c r="FH195" s="160"/>
      <c r="FI195" s="160"/>
      <c r="FJ195" s="160"/>
      <c r="FK195" s="160"/>
      <c r="FL195" s="160"/>
      <c r="FM195" s="160"/>
      <c r="FN195" s="160"/>
      <c r="FO195" s="160"/>
      <c r="FP195" s="160"/>
      <c r="FQ195" s="160"/>
      <c r="FR195" s="160"/>
      <c r="FS195" s="160"/>
      <c r="FT195" s="160"/>
      <c r="FU195" s="160"/>
      <c r="FV195" s="160"/>
      <c r="FW195" s="160"/>
      <c r="FX195" s="160"/>
      <c r="FY195" s="160"/>
      <c r="FZ195" s="160"/>
      <c r="GA195" s="160"/>
      <c r="GB195" s="160"/>
      <c r="GC195" s="160"/>
      <c r="GD195" s="160"/>
      <c r="GE195" s="160"/>
    </row>
    <row r="196" spans="1:187" ht="50.25" customHeight="1">
      <c r="A196" s="482"/>
      <c r="B196" s="483"/>
      <c r="C196" s="484" t="s">
        <v>102</v>
      </c>
      <c r="D196" s="485"/>
      <c r="E196" s="486"/>
      <c r="F196" s="487"/>
      <c r="G196" s="494"/>
      <c r="H196" s="495"/>
      <c r="I196" s="496"/>
      <c r="J196" s="497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  <c r="BT196" s="160"/>
      <c r="BU196" s="160"/>
      <c r="BV196" s="160"/>
      <c r="BW196" s="160"/>
      <c r="BX196" s="160"/>
      <c r="BY196" s="160"/>
      <c r="BZ196" s="160"/>
      <c r="CA196" s="160"/>
      <c r="CB196" s="160"/>
      <c r="CC196" s="160"/>
      <c r="CD196" s="160"/>
      <c r="CE196" s="160"/>
      <c r="CF196" s="160"/>
      <c r="CG196" s="160"/>
      <c r="CH196" s="160"/>
      <c r="CI196" s="160"/>
      <c r="CJ196" s="160"/>
      <c r="CK196" s="160"/>
      <c r="CL196" s="160"/>
      <c r="CM196" s="160"/>
      <c r="CN196" s="160"/>
      <c r="CO196" s="160"/>
      <c r="CP196" s="160"/>
      <c r="CQ196" s="160"/>
      <c r="CR196" s="160"/>
      <c r="CS196" s="160"/>
      <c r="CT196" s="160"/>
      <c r="CU196" s="160"/>
      <c r="CV196" s="160"/>
      <c r="CW196" s="160"/>
      <c r="CX196" s="160"/>
      <c r="CY196" s="160"/>
      <c r="CZ196" s="160"/>
      <c r="DA196" s="160"/>
      <c r="DB196" s="160"/>
      <c r="DC196" s="160"/>
      <c r="DD196" s="160"/>
      <c r="DE196" s="160"/>
      <c r="DF196" s="160"/>
      <c r="DG196" s="160"/>
      <c r="DH196" s="160"/>
      <c r="DI196" s="160"/>
      <c r="DJ196" s="160"/>
      <c r="DK196" s="160"/>
      <c r="DL196" s="160"/>
      <c r="DM196" s="160"/>
      <c r="DN196" s="160"/>
      <c r="DO196" s="160"/>
      <c r="DP196" s="160"/>
      <c r="DQ196" s="160"/>
      <c r="DR196" s="160"/>
      <c r="DS196" s="160"/>
      <c r="DT196" s="160"/>
      <c r="DU196" s="160"/>
      <c r="DV196" s="160"/>
      <c r="DW196" s="160"/>
      <c r="DX196" s="160"/>
      <c r="DY196" s="160"/>
      <c r="DZ196" s="160"/>
      <c r="EA196" s="160"/>
      <c r="EB196" s="160"/>
      <c r="EC196" s="160"/>
      <c r="ED196" s="160"/>
      <c r="EE196" s="160"/>
      <c r="EF196" s="160"/>
      <c r="EG196" s="160"/>
      <c r="EH196" s="160"/>
      <c r="EI196" s="160"/>
      <c r="EJ196" s="160"/>
      <c r="EK196" s="160"/>
      <c r="EL196" s="160"/>
      <c r="EM196" s="160"/>
      <c r="EN196" s="160"/>
      <c r="EO196" s="160"/>
      <c r="EP196" s="160"/>
      <c r="EQ196" s="160"/>
      <c r="ER196" s="160"/>
      <c r="ES196" s="160"/>
      <c r="ET196" s="160"/>
      <c r="EU196" s="160"/>
      <c r="EV196" s="160"/>
      <c r="EW196" s="160"/>
      <c r="EX196" s="160"/>
      <c r="EY196" s="160"/>
      <c r="EZ196" s="160"/>
      <c r="FA196" s="160"/>
      <c r="FB196" s="160"/>
      <c r="FC196" s="160"/>
      <c r="FD196" s="160"/>
      <c r="FE196" s="160"/>
      <c r="FF196" s="160"/>
      <c r="FG196" s="160"/>
      <c r="FH196" s="160"/>
      <c r="FI196" s="160"/>
      <c r="FJ196" s="160"/>
      <c r="FK196" s="160"/>
      <c r="FL196" s="160"/>
      <c r="FM196" s="160"/>
      <c r="FN196" s="160"/>
      <c r="FO196" s="160"/>
      <c r="FP196" s="160"/>
      <c r="FQ196" s="160"/>
      <c r="FR196" s="160"/>
      <c r="FS196" s="160"/>
      <c r="FT196" s="160"/>
      <c r="FU196" s="160"/>
      <c r="FV196" s="160"/>
      <c r="FW196" s="160"/>
      <c r="FX196" s="160"/>
      <c r="FY196" s="160"/>
      <c r="FZ196" s="160"/>
      <c r="GA196" s="160"/>
      <c r="GB196" s="160"/>
      <c r="GC196" s="160"/>
      <c r="GD196" s="160"/>
      <c r="GE196" s="160"/>
    </row>
    <row r="197" spans="1:187" ht="50.25" customHeight="1">
      <c r="A197" s="30"/>
      <c r="B197" s="60"/>
      <c r="C197" s="30"/>
      <c r="D197" s="40" t="s">
        <v>107</v>
      </c>
      <c r="E197" s="257" t="s">
        <v>157</v>
      </c>
      <c r="F197" s="258"/>
      <c r="G197" s="488">
        <f>G135+G136+G137+G144+G145+G146+G147+G148</f>
        <v>5770000</v>
      </c>
      <c r="H197" s="609" t="s">
        <v>124</v>
      </c>
      <c r="I197" s="609"/>
      <c r="J197" s="609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  <c r="BO197" s="160"/>
      <c r="BP197" s="160"/>
      <c r="BQ197" s="160"/>
      <c r="BR197" s="160"/>
      <c r="BS197" s="160"/>
      <c r="BT197" s="160"/>
      <c r="BU197" s="160"/>
      <c r="BV197" s="160"/>
      <c r="BW197" s="160"/>
      <c r="BX197" s="160"/>
      <c r="BY197" s="160"/>
      <c r="BZ197" s="160"/>
      <c r="CA197" s="160"/>
      <c r="CB197" s="160"/>
      <c r="CC197" s="160"/>
      <c r="CD197" s="160"/>
      <c r="CE197" s="160"/>
      <c r="CF197" s="160"/>
      <c r="CG197" s="160"/>
      <c r="CH197" s="160"/>
      <c r="CI197" s="160"/>
      <c r="CJ197" s="160"/>
      <c r="CK197" s="160"/>
      <c r="CL197" s="160"/>
      <c r="CM197" s="160"/>
      <c r="CN197" s="160"/>
      <c r="CO197" s="160"/>
      <c r="CP197" s="160"/>
      <c r="CQ197" s="160"/>
      <c r="CR197" s="160"/>
      <c r="CS197" s="160"/>
      <c r="CT197" s="160"/>
      <c r="CU197" s="160"/>
      <c r="CV197" s="160"/>
      <c r="CW197" s="160"/>
      <c r="CX197" s="160"/>
      <c r="CY197" s="160"/>
      <c r="CZ197" s="160"/>
      <c r="DA197" s="160"/>
      <c r="DB197" s="160"/>
      <c r="DC197" s="160"/>
      <c r="DD197" s="160"/>
      <c r="DE197" s="160"/>
      <c r="DF197" s="160"/>
      <c r="DG197" s="160"/>
      <c r="DH197" s="160"/>
      <c r="DI197" s="160"/>
      <c r="DJ197" s="160"/>
      <c r="DK197" s="160"/>
      <c r="DL197" s="160"/>
      <c r="DM197" s="160"/>
      <c r="DN197" s="160"/>
      <c r="DO197" s="160"/>
      <c r="DP197" s="160"/>
      <c r="DQ197" s="160"/>
      <c r="DR197" s="160"/>
      <c r="DS197" s="160"/>
      <c r="DT197" s="160"/>
      <c r="DU197" s="160"/>
      <c r="DV197" s="160"/>
      <c r="DW197" s="160"/>
      <c r="DX197" s="160"/>
      <c r="DY197" s="160"/>
      <c r="DZ197" s="160"/>
      <c r="EA197" s="160"/>
      <c r="EB197" s="160"/>
      <c r="EC197" s="160"/>
      <c r="ED197" s="160"/>
      <c r="EE197" s="160"/>
      <c r="EF197" s="160"/>
      <c r="EG197" s="160"/>
      <c r="EH197" s="160"/>
      <c r="EI197" s="160"/>
      <c r="EJ197" s="160"/>
      <c r="EK197" s="160"/>
      <c r="EL197" s="160"/>
      <c r="EM197" s="160"/>
      <c r="EN197" s="160"/>
      <c r="EO197" s="160"/>
      <c r="EP197" s="160"/>
      <c r="EQ197" s="160"/>
      <c r="ER197" s="160"/>
      <c r="ES197" s="160"/>
      <c r="ET197" s="160"/>
      <c r="EU197" s="160"/>
      <c r="EV197" s="160"/>
      <c r="EW197" s="160"/>
      <c r="EX197" s="160"/>
      <c r="EY197" s="160"/>
      <c r="EZ197" s="160"/>
      <c r="FA197" s="160"/>
      <c r="FB197" s="160"/>
      <c r="FC197" s="160"/>
      <c r="FD197" s="160"/>
      <c r="FE197" s="160"/>
      <c r="FF197" s="160"/>
      <c r="FG197" s="160"/>
      <c r="FH197" s="160"/>
      <c r="FI197" s="160"/>
      <c r="FJ197" s="160"/>
      <c r="FK197" s="160"/>
      <c r="FL197" s="160"/>
      <c r="FM197" s="160"/>
      <c r="FN197" s="160"/>
      <c r="FO197" s="160"/>
      <c r="FP197" s="160"/>
      <c r="FQ197" s="160"/>
      <c r="FR197" s="160"/>
      <c r="FS197" s="160"/>
      <c r="FT197" s="160"/>
      <c r="FU197" s="160"/>
      <c r="FV197" s="160"/>
      <c r="FW197" s="160"/>
      <c r="FX197" s="160"/>
      <c r="FY197" s="160"/>
      <c r="FZ197" s="160"/>
      <c r="GA197" s="160"/>
      <c r="GB197" s="160"/>
      <c r="GC197" s="160"/>
      <c r="GD197" s="160"/>
      <c r="GE197" s="160"/>
    </row>
    <row r="198" spans="1:187" ht="50.25" customHeight="1">
      <c r="A198" s="30"/>
      <c r="B198" s="256"/>
      <c r="C198" s="30"/>
      <c r="D198" s="40" t="s">
        <v>107</v>
      </c>
      <c r="E198" s="257" t="s">
        <v>158</v>
      </c>
      <c r="F198" s="258"/>
      <c r="G198" s="489">
        <f>G7+G12+G14+G21+G22+G23+G25+G26+G28+G29+G33+G34+G35+G36+G37+G38+G40+G41+G43+G44+G45+G47+G48+G49+G51+G55+G56+G57+G62+G64+G84+G85+G86+G87+G88+G89+G93+G94+G95+G98+G99+G102+G103+G104+G105+G106+G107+G108+G109+G111+G112+G113+G114+G116+G120+G121+G122+G123+G124+G127+G128+G138+G140+G149+G150+G151+G152+G153+G154+G155+G156+G157+G159+G160+G161+G162+G163+G164+G165+G171+G173+G175+G179+G180+G183</f>
        <v>15473700</v>
      </c>
      <c r="H198" s="609" t="s">
        <v>126</v>
      </c>
      <c r="I198" s="609"/>
      <c r="J198" s="609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  <c r="BV198" s="160"/>
      <c r="BW198" s="160"/>
      <c r="BX198" s="160"/>
      <c r="BY198" s="160"/>
      <c r="BZ198" s="160"/>
      <c r="CA198" s="160"/>
      <c r="CB198" s="160"/>
      <c r="CC198" s="160"/>
      <c r="CD198" s="160"/>
      <c r="CE198" s="160"/>
      <c r="CF198" s="160"/>
      <c r="CG198" s="160"/>
      <c r="CH198" s="160"/>
      <c r="CI198" s="160"/>
      <c r="CJ198" s="160"/>
      <c r="CK198" s="160"/>
      <c r="CL198" s="160"/>
      <c r="CM198" s="160"/>
      <c r="CN198" s="160"/>
      <c r="CO198" s="160"/>
      <c r="CP198" s="160"/>
      <c r="CQ198" s="160"/>
      <c r="CR198" s="160"/>
      <c r="CS198" s="160"/>
      <c r="CT198" s="160"/>
      <c r="CU198" s="160"/>
      <c r="CV198" s="160"/>
      <c r="CW198" s="160"/>
      <c r="CX198" s="160"/>
      <c r="CY198" s="160"/>
      <c r="CZ198" s="160"/>
      <c r="DA198" s="160"/>
      <c r="DB198" s="160"/>
      <c r="DC198" s="160"/>
      <c r="DD198" s="160"/>
      <c r="DE198" s="160"/>
      <c r="DF198" s="160"/>
      <c r="DG198" s="160"/>
      <c r="DH198" s="160"/>
      <c r="DI198" s="160"/>
      <c r="DJ198" s="160"/>
      <c r="DK198" s="160"/>
      <c r="DL198" s="160"/>
      <c r="DM198" s="160"/>
      <c r="DN198" s="160"/>
      <c r="DO198" s="160"/>
      <c r="DP198" s="160"/>
      <c r="DQ198" s="160"/>
      <c r="DR198" s="160"/>
      <c r="DS198" s="160"/>
      <c r="DT198" s="160"/>
      <c r="DU198" s="160"/>
      <c r="DV198" s="160"/>
      <c r="DW198" s="160"/>
      <c r="DX198" s="160"/>
      <c r="DY198" s="160"/>
      <c r="DZ198" s="160"/>
      <c r="EA198" s="160"/>
      <c r="EB198" s="160"/>
      <c r="EC198" s="160"/>
      <c r="ED198" s="160"/>
      <c r="EE198" s="160"/>
      <c r="EF198" s="160"/>
      <c r="EG198" s="160"/>
      <c r="EH198" s="160"/>
      <c r="EI198" s="160"/>
      <c r="EJ198" s="160"/>
      <c r="EK198" s="160"/>
      <c r="EL198" s="160"/>
      <c r="EM198" s="160"/>
      <c r="EN198" s="160"/>
      <c r="EO198" s="160"/>
      <c r="EP198" s="160"/>
      <c r="EQ198" s="160"/>
      <c r="ER198" s="160"/>
      <c r="ES198" s="160"/>
      <c r="ET198" s="160"/>
      <c r="EU198" s="160"/>
      <c r="EV198" s="160"/>
      <c r="EW198" s="160"/>
      <c r="EX198" s="160"/>
      <c r="EY198" s="160"/>
      <c r="EZ198" s="160"/>
      <c r="FA198" s="160"/>
      <c r="FB198" s="160"/>
      <c r="FC198" s="160"/>
      <c r="FD198" s="160"/>
      <c r="FE198" s="160"/>
      <c r="FF198" s="160"/>
      <c r="FG198" s="160"/>
      <c r="FH198" s="160"/>
      <c r="FI198" s="160"/>
      <c r="FJ198" s="160"/>
      <c r="FK198" s="160"/>
      <c r="FL198" s="160"/>
      <c r="FM198" s="160"/>
      <c r="FN198" s="160"/>
      <c r="FO198" s="160"/>
      <c r="FP198" s="160"/>
      <c r="FQ198" s="160"/>
      <c r="FR198" s="160"/>
      <c r="FS198" s="160"/>
      <c r="FT198" s="160"/>
      <c r="FU198" s="160"/>
      <c r="FV198" s="160"/>
      <c r="FW198" s="160"/>
      <c r="FX198" s="160"/>
      <c r="FY198" s="160"/>
      <c r="FZ198" s="160"/>
      <c r="GA198" s="160"/>
      <c r="GB198" s="160"/>
      <c r="GC198" s="160"/>
      <c r="GD198" s="160"/>
      <c r="GE198" s="160"/>
    </row>
    <row r="199" spans="1:187" ht="50.25" customHeight="1">
      <c r="A199" s="30"/>
      <c r="B199" s="256"/>
      <c r="C199" s="30"/>
      <c r="D199" s="40" t="s">
        <v>107</v>
      </c>
      <c r="E199" s="257" t="s">
        <v>159</v>
      </c>
      <c r="F199" s="258"/>
      <c r="G199" s="490">
        <f>G59+G67+G72+G75+G78+G132+G166+G69+G30</f>
        <v>1065000</v>
      </c>
      <c r="H199" s="609" t="s">
        <v>123</v>
      </c>
      <c r="I199" s="609"/>
      <c r="J199" s="609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  <c r="BV199" s="160"/>
      <c r="BW199" s="160"/>
      <c r="BX199" s="160"/>
      <c r="BY199" s="160"/>
      <c r="BZ199" s="160"/>
      <c r="CA199" s="160"/>
      <c r="CB199" s="160"/>
      <c r="CC199" s="160"/>
      <c r="CD199" s="160"/>
      <c r="CE199" s="160"/>
      <c r="CF199" s="160"/>
      <c r="CG199" s="160"/>
      <c r="CH199" s="160"/>
      <c r="CI199" s="160"/>
      <c r="CJ199" s="160"/>
      <c r="CK199" s="160"/>
      <c r="CL199" s="160"/>
      <c r="CM199" s="160"/>
      <c r="CN199" s="160"/>
      <c r="CO199" s="160"/>
      <c r="CP199" s="160"/>
      <c r="CQ199" s="160"/>
      <c r="CR199" s="160"/>
      <c r="CS199" s="160"/>
      <c r="CT199" s="160"/>
      <c r="CU199" s="160"/>
      <c r="CV199" s="160"/>
      <c r="CW199" s="160"/>
      <c r="CX199" s="160"/>
      <c r="CY199" s="160"/>
      <c r="CZ199" s="160"/>
      <c r="DA199" s="160"/>
      <c r="DB199" s="160"/>
      <c r="DC199" s="160"/>
      <c r="DD199" s="160"/>
      <c r="DE199" s="160"/>
      <c r="DF199" s="160"/>
      <c r="DG199" s="160"/>
      <c r="DH199" s="160"/>
      <c r="DI199" s="160"/>
      <c r="DJ199" s="160"/>
      <c r="DK199" s="160"/>
      <c r="DL199" s="160"/>
      <c r="DM199" s="160"/>
      <c r="DN199" s="160"/>
      <c r="DO199" s="160"/>
      <c r="DP199" s="160"/>
      <c r="DQ199" s="160"/>
      <c r="DR199" s="160"/>
      <c r="DS199" s="160"/>
      <c r="DT199" s="160"/>
      <c r="DU199" s="160"/>
      <c r="DV199" s="160"/>
      <c r="DW199" s="160"/>
      <c r="DX199" s="160"/>
      <c r="DY199" s="160"/>
      <c r="DZ199" s="160"/>
      <c r="EA199" s="160"/>
      <c r="EB199" s="160"/>
      <c r="EC199" s="160"/>
      <c r="ED199" s="160"/>
      <c r="EE199" s="160"/>
      <c r="EF199" s="160"/>
      <c r="EG199" s="160"/>
      <c r="EH199" s="160"/>
      <c r="EI199" s="160"/>
      <c r="EJ199" s="160"/>
      <c r="EK199" s="160"/>
      <c r="EL199" s="160"/>
      <c r="EM199" s="160"/>
      <c r="EN199" s="160"/>
      <c r="EO199" s="160"/>
      <c r="EP199" s="160"/>
      <c r="EQ199" s="160"/>
      <c r="ER199" s="160"/>
      <c r="ES199" s="160"/>
      <c r="ET199" s="160"/>
      <c r="EU199" s="160"/>
      <c r="EV199" s="160"/>
      <c r="EW199" s="160"/>
      <c r="EX199" s="160"/>
      <c r="EY199" s="160"/>
      <c r="EZ199" s="160"/>
      <c r="FA199" s="160"/>
      <c r="FB199" s="160"/>
      <c r="FC199" s="160"/>
      <c r="FD199" s="160"/>
      <c r="FE199" s="160"/>
      <c r="FF199" s="160"/>
      <c r="FG199" s="160"/>
      <c r="FH199" s="160"/>
      <c r="FI199" s="160"/>
      <c r="FJ199" s="160"/>
      <c r="FK199" s="160"/>
      <c r="FL199" s="160"/>
      <c r="FM199" s="160"/>
      <c r="FN199" s="160"/>
      <c r="FO199" s="160"/>
      <c r="FP199" s="160"/>
      <c r="FQ199" s="160"/>
      <c r="FR199" s="160"/>
      <c r="FS199" s="160"/>
      <c r="FT199" s="160"/>
      <c r="FU199" s="160"/>
      <c r="FV199" s="160"/>
      <c r="FW199" s="160"/>
      <c r="FX199" s="160"/>
      <c r="FY199" s="160"/>
      <c r="FZ199" s="160"/>
      <c r="GA199" s="160"/>
      <c r="GB199" s="160"/>
      <c r="GC199" s="160"/>
      <c r="GD199" s="160"/>
      <c r="GE199" s="160"/>
    </row>
    <row r="200" spans="1:187" ht="50.25" customHeight="1">
      <c r="A200" s="30"/>
      <c r="B200" s="256"/>
      <c r="C200" s="30"/>
      <c r="D200" s="40" t="s">
        <v>107</v>
      </c>
      <c r="E200" s="259" t="s">
        <v>160</v>
      </c>
      <c r="F200" s="260"/>
      <c r="G200" s="491">
        <f>G10+G17+G19+G167+G168+G186+G190+G191</f>
        <v>12355000</v>
      </c>
      <c r="H200" s="609" t="s">
        <v>125</v>
      </c>
      <c r="I200" s="609"/>
      <c r="J200" s="609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  <c r="BT200" s="160"/>
      <c r="BU200" s="160"/>
      <c r="BV200" s="160"/>
      <c r="BW200" s="160"/>
      <c r="BX200" s="160"/>
      <c r="BY200" s="160"/>
      <c r="BZ200" s="160"/>
      <c r="CA200" s="160"/>
      <c r="CB200" s="160"/>
      <c r="CC200" s="160"/>
      <c r="CD200" s="160"/>
      <c r="CE200" s="160"/>
      <c r="CF200" s="160"/>
      <c r="CG200" s="160"/>
      <c r="CH200" s="160"/>
      <c r="CI200" s="160"/>
      <c r="CJ200" s="160"/>
      <c r="CK200" s="160"/>
      <c r="CL200" s="160"/>
      <c r="CM200" s="160"/>
      <c r="CN200" s="160"/>
      <c r="CO200" s="160"/>
      <c r="CP200" s="160"/>
      <c r="CQ200" s="160"/>
      <c r="CR200" s="160"/>
      <c r="CS200" s="160"/>
      <c r="CT200" s="160"/>
      <c r="CU200" s="160"/>
      <c r="CV200" s="160"/>
      <c r="CW200" s="160"/>
      <c r="CX200" s="160"/>
      <c r="CY200" s="160"/>
      <c r="CZ200" s="160"/>
      <c r="DA200" s="160"/>
      <c r="DB200" s="160"/>
      <c r="DC200" s="160"/>
      <c r="DD200" s="160"/>
      <c r="DE200" s="160"/>
      <c r="DF200" s="160"/>
      <c r="DG200" s="160"/>
      <c r="DH200" s="160"/>
      <c r="DI200" s="160"/>
      <c r="DJ200" s="160"/>
      <c r="DK200" s="160"/>
      <c r="DL200" s="160"/>
      <c r="DM200" s="160"/>
      <c r="DN200" s="160"/>
      <c r="DO200" s="160"/>
      <c r="DP200" s="160"/>
      <c r="DQ200" s="160"/>
      <c r="DR200" s="160"/>
      <c r="DS200" s="160"/>
      <c r="DT200" s="160"/>
      <c r="DU200" s="160"/>
      <c r="DV200" s="160"/>
      <c r="DW200" s="160"/>
      <c r="DX200" s="160"/>
      <c r="DY200" s="160"/>
      <c r="DZ200" s="160"/>
      <c r="EA200" s="160"/>
      <c r="EB200" s="160"/>
      <c r="EC200" s="160"/>
      <c r="ED200" s="160"/>
      <c r="EE200" s="160"/>
      <c r="EF200" s="160"/>
      <c r="EG200" s="160"/>
      <c r="EH200" s="160"/>
      <c r="EI200" s="160"/>
      <c r="EJ200" s="160"/>
      <c r="EK200" s="160"/>
      <c r="EL200" s="160"/>
      <c r="EM200" s="160"/>
      <c r="EN200" s="160"/>
      <c r="EO200" s="160"/>
      <c r="EP200" s="160"/>
      <c r="EQ200" s="160"/>
      <c r="ER200" s="160"/>
      <c r="ES200" s="160"/>
      <c r="ET200" s="160"/>
      <c r="EU200" s="160"/>
      <c r="EV200" s="160"/>
      <c r="EW200" s="160"/>
      <c r="EX200" s="160"/>
      <c r="EY200" s="160"/>
      <c r="EZ200" s="160"/>
      <c r="FA200" s="160"/>
      <c r="FB200" s="160"/>
      <c r="FC200" s="160"/>
      <c r="FD200" s="160"/>
      <c r="FE200" s="160"/>
      <c r="FF200" s="160"/>
      <c r="FG200" s="160"/>
      <c r="FH200" s="160"/>
      <c r="FI200" s="160"/>
      <c r="FJ200" s="160"/>
      <c r="FK200" s="160"/>
      <c r="FL200" s="160"/>
      <c r="FM200" s="160"/>
      <c r="FN200" s="160"/>
      <c r="FO200" s="160"/>
      <c r="FP200" s="160"/>
      <c r="FQ200" s="160"/>
      <c r="FR200" s="160"/>
      <c r="FS200" s="160"/>
      <c r="FT200" s="160"/>
      <c r="FU200" s="160"/>
      <c r="FV200" s="160"/>
      <c r="FW200" s="160"/>
      <c r="FX200" s="160"/>
      <c r="FY200" s="160"/>
      <c r="FZ200" s="160"/>
      <c r="GA200" s="160"/>
      <c r="GB200" s="160"/>
      <c r="GC200" s="160"/>
      <c r="GD200" s="160"/>
      <c r="GE200" s="160"/>
    </row>
    <row r="201" spans="1:187" ht="50.25" customHeight="1">
      <c r="A201" s="30"/>
      <c r="B201" s="256"/>
      <c r="C201" s="30"/>
      <c r="D201" s="40" t="s">
        <v>107</v>
      </c>
      <c r="E201" s="259" t="s">
        <v>161</v>
      </c>
      <c r="F201" s="260"/>
      <c r="G201" s="492">
        <f>G16+G139+G169+G170</f>
        <v>420000</v>
      </c>
      <c r="H201" s="608" t="s">
        <v>125</v>
      </c>
      <c r="I201" s="608"/>
      <c r="J201" s="608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  <c r="BJ201" s="160"/>
      <c r="BK201" s="160"/>
      <c r="BL201" s="160"/>
      <c r="BM201" s="160"/>
      <c r="BN201" s="160"/>
      <c r="BO201" s="160"/>
      <c r="BP201" s="160"/>
      <c r="BQ201" s="160"/>
      <c r="BR201" s="160"/>
      <c r="BS201" s="160"/>
      <c r="BT201" s="160"/>
      <c r="BU201" s="160"/>
      <c r="BV201" s="160"/>
      <c r="BW201" s="160"/>
      <c r="BX201" s="160"/>
      <c r="BY201" s="160"/>
      <c r="BZ201" s="160"/>
      <c r="CA201" s="160"/>
      <c r="CB201" s="160"/>
      <c r="CC201" s="160"/>
      <c r="CD201" s="160"/>
      <c r="CE201" s="160"/>
      <c r="CF201" s="160"/>
      <c r="CG201" s="160"/>
      <c r="CH201" s="160"/>
      <c r="CI201" s="160"/>
      <c r="CJ201" s="160"/>
      <c r="CK201" s="160"/>
      <c r="CL201" s="160"/>
      <c r="CM201" s="160"/>
      <c r="CN201" s="160"/>
      <c r="CO201" s="160"/>
      <c r="CP201" s="160"/>
      <c r="CQ201" s="160"/>
      <c r="CR201" s="160"/>
      <c r="CS201" s="160"/>
      <c r="CT201" s="160"/>
      <c r="CU201" s="160"/>
      <c r="CV201" s="160"/>
      <c r="CW201" s="160"/>
      <c r="CX201" s="160"/>
      <c r="CY201" s="160"/>
      <c r="CZ201" s="160"/>
      <c r="DA201" s="160"/>
      <c r="DB201" s="160"/>
      <c r="DC201" s="160"/>
      <c r="DD201" s="160"/>
      <c r="DE201" s="160"/>
      <c r="DF201" s="160"/>
      <c r="DG201" s="160"/>
      <c r="DH201" s="160"/>
      <c r="DI201" s="160"/>
      <c r="DJ201" s="160"/>
      <c r="DK201" s="160"/>
      <c r="DL201" s="160"/>
      <c r="DM201" s="160"/>
      <c r="DN201" s="160"/>
      <c r="DO201" s="160"/>
      <c r="DP201" s="160"/>
      <c r="DQ201" s="160"/>
      <c r="DR201" s="160"/>
      <c r="DS201" s="160"/>
      <c r="DT201" s="160"/>
      <c r="DU201" s="160"/>
      <c r="DV201" s="160"/>
      <c r="DW201" s="160"/>
      <c r="DX201" s="160"/>
      <c r="DY201" s="160"/>
      <c r="DZ201" s="160"/>
      <c r="EA201" s="160"/>
      <c r="EB201" s="160"/>
      <c r="EC201" s="160"/>
      <c r="ED201" s="160"/>
      <c r="EE201" s="160"/>
      <c r="EF201" s="160"/>
      <c r="EG201" s="160"/>
      <c r="EH201" s="160"/>
      <c r="EI201" s="160"/>
      <c r="EJ201" s="160"/>
      <c r="EK201" s="160"/>
      <c r="EL201" s="160"/>
      <c r="EM201" s="160"/>
      <c r="EN201" s="160"/>
      <c r="EO201" s="160"/>
      <c r="EP201" s="160"/>
      <c r="EQ201" s="160"/>
      <c r="ER201" s="160"/>
      <c r="ES201" s="160"/>
      <c r="ET201" s="160"/>
      <c r="EU201" s="160"/>
      <c r="EV201" s="160"/>
      <c r="EW201" s="160"/>
      <c r="EX201" s="160"/>
      <c r="EY201" s="160"/>
      <c r="EZ201" s="160"/>
      <c r="FA201" s="160"/>
      <c r="FB201" s="160"/>
      <c r="FC201" s="160"/>
      <c r="FD201" s="160"/>
      <c r="FE201" s="160"/>
      <c r="FF201" s="160"/>
      <c r="FG201" s="160"/>
      <c r="FH201" s="160"/>
      <c r="FI201" s="160"/>
      <c r="FJ201" s="160"/>
      <c r="FK201" s="160"/>
      <c r="FL201" s="160"/>
      <c r="FM201" s="160"/>
      <c r="FN201" s="160"/>
      <c r="FO201" s="160"/>
      <c r="FP201" s="160"/>
      <c r="FQ201" s="160"/>
      <c r="FR201" s="160"/>
      <c r="FS201" s="160"/>
      <c r="FT201" s="160"/>
      <c r="FU201" s="160"/>
      <c r="FV201" s="160"/>
      <c r="FW201" s="160"/>
      <c r="FX201" s="160"/>
      <c r="FY201" s="160"/>
      <c r="FZ201" s="160"/>
      <c r="GA201" s="160"/>
      <c r="GB201" s="160"/>
      <c r="GC201" s="160"/>
      <c r="GD201" s="160"/>
      <c r="GE201" s="160"/>
    </row>
    <row r="202" spans="1:187" ht="50.25" customHeight="1">
      <c r="A202" s="30"/>
      <c r="B202" s="256"/>
      <c r="C202" s="30"/>
      <c r="D202" s="40" t="s">
        <v>107</v>
      </c>
      <c r="E202" s="261" t="s">
        <v>162</v>
      </c>
      <c r="F202" s="258"/>
      <c r="G202" s="493">
        <f>G81</f>
        <v>500000</v>
      </c>
      <c r="H202" s="608" t="s">
        <v>125</v>
      </c>
      <c r="I202" s="608"/>
      <c r="J202" s="608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  <c r="BL202" s="160"/>
      <c r="BM202" s="160"/>
      <c r="BN202" s="160"/>
      <c r="BO202" s="160"/>
      <c r="BP202" s="160"/>
      <c r="BQ202" s="160"/>
      <c r="BR202" s="160"/>
      <c r="BS202" s="160"/>
      <c r="BT202" s="160"/>
      <c r="BU202" s="160"/>
      <c r="BV202" s="160"/>
      <c r="BW202" s="160"/>
      <c r="BX202" s="160"/>
      <c r="BY202" s="160"/>
      <c r="BZ202" s="160"/>
      <c r="CA202" s="160"/>
      <c r="CB202" s="160"/>
      <c r="CC202" s="160"/>
      <c r="CD202" s="160"/>
      <c r="CE202" s="160"/>
      <c r="CF202" s="160"/>
      <c r="CG202" s="160"/>
      <c r="CH202" s="160"/>
      <c r="CI202" s="160"/>
      <c r="CJ202" s="160"/>
      <c r="CK202" s="160"/>
      <c r="CL202" s="160"/>
      <c r="CM202" s="160"/>
      <c r="CN202" s="160"/>
      <c r="CO202" s="160"/>
      <c r="CP202" s="160"/>
      <c r="CQ202" s="160"/>
      <c r="CR202" s="160"/>
      <c r="CS202" s="160"/>
      <c r="CT202" s="160"/>
      <c r="CU202" s="160"/>
      <c r="CV202" s="160"/>
      <c r="CW202" s="160"/>
      <c r="CX202" s="160"/>
      <c r="CY202" s="160"/>
      <c r="CZ202" s="160"/>
      <c r="DA202" s="160"/>
      <c r="DB202" s="160"/>
      <c r="DC202" s="160"/>
      <c r="DD202" s="160"/>
      <c r="DE202" s="160"/>
      <c r="DF202" s="160"/>
      <c r="DG202" s="160"/>
      <c r="DH202" s="160"/>
      <c r="DI202" s="160"/>
      <c r="DJ202" s="160"/>
      <c r="DK202" s="160"/>
      <c r="DL202" s="160"/>
      <c r="DM202" s="160"/>
      <c r="DN202" s="160"/>
      <c r="DO202" s="160"/>
      <c r="DP202" s="160"/>
      <c r="DQ202" s="160"/>
      <c r="DR202" s="160"/>
      <c r="DS202" s="160"/>
      <c r="DT202" s="160"/>
      <c r="DU202" s="160"/>
      <c r="DV202" s="160"/>
      <c r="DW202" s="160"/>
      <c r="DX202" s="160"/>
      <c r="DY202" s="160"/>
      <c r="DZ202" s="160"/>
      <c r="EA202" s="160"/>
      <c r="EB202" s="160"/>
      <c r="EC202" s="160"/>
      <c r="ED202" s="160"/>
      <c r="EE202" s="160"/>
      <c r="EF202" s="160"/>
      <c r="EG202" s="160"/>
      <c r="EH202" s="160"/>
      <c r="EI202" s="160"/>
      <c r="EJ202" s="160"/>
      <c r="EK202" s="160"/>
      <c r="EL202" s="160"/>
      <c r="EM202" s="160"/>
      <c r="EN202" s="160"/>
      <c r="EO202" s="160"/>
      <c r="EP202" s="160"/>
      <c r="EQ202" s="160"/>
      <c r="ER202" s="160"/>
      <c r="ES202" s="160"/>
      <c r="ET202" s="160"/>
      <c r="EU202" s="160"/>
      <c r="EV202" s="160"/>
      <c r="EW202" s="160"/>
      <c r="EX202" s="160"/>
      <c r="EY202" s="160"/>
      <c r="EZ202" s="160"/>
      <c r="FA202" s="160"/>
      <c r="FB202" s="160"/>
      <c r="FC202" s="160"/>
      <c r="FD202" s="160"/>
      <c r="FE202" s="160"/>
      <c r="FF202" s="160"/>
      <c r="FG202" s="160"/>
      <c r="FH202" s="160"/>
      <c r="FI202" s="160"/>
      <c r="FJ202" s="160"/>
      <c r="FK202" s="160"/>
      <c r="FL202" s="160"/>
      <c r="FM202" s="160"/>
      <c r="FN202" s="160"/>
      <c r="FO202" s="160"/>
      <c r="FP202" s="160"/>
      <c r="FQ202" s="160"/>
      <c r="FR202" s="160"/>
      <c r="FS202" s="160"/>
      <c r="FT202" s="160"/>
      <c r="FU202" s="160"/>
      <c r="FV202" s="160"/>
      <c r="FW202" s="160"/>
      <c r="FX202" s="160"/>
      <c r="FY202" s="160"/>
      <c r="FZ202" s="160"/>
      <c r="GA202" s="160"/>
      <c r="GB202" s="160"/>
      <c r="GC202" s="160"/>
      <c r="GD202" s="160"/>
      <c r="GE202" s="160"/>
    </row>
    <row r="203" spans="1:187" ht="50.25" customHeight="1" thickBot="1">
      <c r="A203" s="30"/>
      <c r="B203" s="256"/>
      <c r="C203" s="30"/>
      <c r="D203" s="262" t="s">
        <v>140</v>
      </c>
      <c r="E203" s="263"/>
      <c r="F203" s="263"/>
      <c r="G203" s="264">
        <f>SUM(G197:G202)</f>
        <v>35583700</v>
      </c>
      <c r="H203" s="265" t="s">
        <v>179</v>
      </c>
      <c r="I203" s="168"/>
      <c r="J203" s="266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  <c r="BO203" s="160"/>
      <c r="BP203" s="160"/>
      <c r="BQ203" s="160"/>
      <c r="BR203" s="160"/>
      <c r="BS203" s="160"/>
      <c r="BT203" s="160"/>
      <c r="BU203" s="160"/>
      <c r="BV203" s="160"/>
      <c r="BW203" s="160"/>
      <c r="BX203" s="160"/>
      <c r="BY203" s="160"/>
      <c r="BZ203" s="160"/>
      <c r="CA203" s="160"/>
      <c r="CB203" s="160"/>
      <c r="CC203" s="160"/>
      <c r="CD203" s="160"/>
      <c r="CE203" s="160"/>
      <c r="CF203" s="160"/>
      <c r="CG203" s="160"/>
      <c r="CH203" s="160"/>
      <c r="CI203" s="160"/>
      <c r="CJ203" s="160"/>
      <c r="CK203" s="160"/>
      <c r="CL203" s="160"/>
      <c r="CM203" s="160"/>
      <c r="CN203" s="160"/>
      <c r="CO203" s="160"/>
      <c r="CP203" s="160"/>
      <c r="CQ203" s="160"/>
      <c r="CR203" s="160"/>
      <c r="CS203" s="160"/>
      <c r="CT203" s="160"/>
      <c r="CU203" s="160"/>
      <c r="CV203" s="160"/>
      <c r="CW203" s="160"/>
      <c r="CX203" s="160"/>
      <c r="CY203" s="160"/>
      <c r="CZ203" s="160"/>
      <c r="DA203" s="160"/>
      <c r="DB203" s="160"/>
      <c r="DC203" s="160"/>
      <c r="DD203" s="160"/>
      <c r="DE203" s="160"/>
      <c r="DF203" s="160"/>
      <c r="DG203" s="160"/>
      <c r="DH203" s="160"/>
      <c r="DI203" s="160"/>
      <c r="DJ203" s="160"/>
      <c r="DK203" s="160"/>
      <c r="DL203" s="160"/>
      <c r="DM203" s="160"/>
      <c r="DN203" s="160"/>
      <c r="DO203" s="160"/>
      <c r="DP203" s="160"/>
      <c r="DQ203" s="160"/>
      <c r="DR203" s="160"/>
      <c r="DS203" s="160"/>
      <c r="DT203" s="160"/>
      <c r="DU203" s="160"/>
      <c r="DV203" s="160"/>
      <c r="DW203" s="160"/>
      <c r="DX203" s="160"/>
      <c r="DY203" s="160"/>
      <c r="DZ203" s="160"/>
      <c r="EA203" s="160"/>
      <c r="EB203" s="160"/>
      <c r="EC203" s="160"/>
      <c r="ED203" s="160"/>
      <c r="EE203" s="160"/>
      <c r="EF203" s="160"/>
      <c r="EG203" s="160"/>
      <c r="EH203" s="160"/>
      <c r="EI203" s="160"/>
      <c r="EJ203" s="160"/>
      <c r="EK203" s="160"/>
      <c r="EL203" s="160"/>
      <c r="EM203" s="160"/>
      <c r="EN203" s="160"/>
      <c r="EO203" s="160"/>
      <c r="EP203" s="160"/>
      <c r="EQ203" s="160"/>
      <c r="ER203" s="160"/>
      <c r="ES203" s="160"/>
      <c r="ET203" s="160"/>
      <c r="EU203" s="160"/>
      <c r="EV203" s="160"/>
      <c r="EW203" s="160"/>
      <c r="EX203" s="160"/>
      <c r="EY203" s="160"/>
      <c r="EZ203" s="160"/>
      <c r="FA203" s="160"/>
      <c r="FB203" s="160"/>
      <c r="FC203" s="160"/>
      <c r="FD203" s="160"/>
      <c r="FE203" s="160"/>
      <c r="FF203" s="160"/>
      <c r="FG203" s="160"/>
      <c r="FH203" s="160"/>
      <c r="FI203" s="160"/>
      <c r="FJ203" s="160"/>
      <c r="FK203" s="160"/>
      <c r="FL203" s="160"/>
      <c r="FM203" s="160"/>
      <c r="FN203" s="160"/>
      <c r="FO203" s="160"/>
      <c r="FP203" s="160"/>
      <c r="FQ203" s="160"/>
      <c r="FR203" s="160"/>
      <c r="FS203" s="160"/>
      <c r="FT203" s="160"/>
      <c r="FU203" s="160"/>
      <c r="FV203" s="160"/>
      <c r="FW203" s="160"/>
      <c r="FX203" s="160"/>
      <c r="FY203" s="160"/>
      <c r="FZ203" s="160"/>
      <c r="GA203" s="160"/>
      <c r="GB203" s="160"/>
      <c r="GC203" s="160"/>
      <c r="GD203" s="160"/>
      <c r="GE203" s="160"/>
    </row>
    <row r="204" spans="1:187" ht="31.5" customHeight="1">
      <c r="A204" s="30"/>
      <c r="B204" s="256"/>
      <c r="C204" s="30"/>
      <c r="D204" s="226"/>
      <c r="E204" s="30"/>
      <c r="F204" s="30"/>
      <c r="G204" s="168"/>
      <c r="H204" s="256"/>
      <c r="I204" s="168"/>
      <c r="J204" s="266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  <c r="BT204" s="160"/>
      <c r="BU204" s="160"/>
      <c r="BV204" s="160"/>
      <c r="BW204" s="160"/>
      <c r="BX204" s="160"/>
      <c r="BY204" s="160"/>
      <c r="BZ204" s="160"/>
      <c r="CA204" s="160"/>
      <c r="CB204" s="160"/>
      <c r="CC204" s="160"/>
      <c r="CD204" s="160"/>
      <c r="CE204" s="160"/>
      <c r="CF204" s="160"/>
      <c r="CG204" s="160"/>
      <c r="CH204" s="160"/>
      <c r="CI204" s="160"/>
      <c r="CJ204" s="160"/>
      <c r="CK204" s="160"/>
      <c r="CL204" s="160"/>
      <c r="CM204" s="160"/>
      <c r="CN204" s="160"/>
      <c r="CO204" s="160"/>
      <c r="CP204" s="160"/>
      <c r="CQ204" s="160"/>
      <c r="CR204" s="160"/>
      <c r="CS204" s="160"/>
      <c r="CT204" s="160"/>
      <c r="CU204" s="160"/>
      <c r="CV204" s="160"/>
      <c r="CW204" s="160"/>
      <c r="CX204" s="160"/>
      <c r="CY204" s="160"/>
      <c r="CZ204" s="160"/>
      <c r="DA204" s="160"/>
      <c r="DB204" s="160"/>
      <c r="DC204" s="160"/>
      <c r="DD204" s="160"/>
      <c r="DE204" s="160"/>
      <c r="DF204" s="160"/>
      <c r="DG204" s="160"/>
      <c r="DH204" s="160"/>
      <c r="DI204" s="160"/>
      <c r="DJ204" s="160"/>
      <c r="DK204" s="160"/>
      <c r="DL204" s="160"/>
      <c r="DM204" s="160"/>
      <c r="DN204" s="160"/>
      <c r="DO204" s="160"/>
      <c r="DP204" s="160"/>
      <c r="DQ204" s="160"/>
      <c r="DR204" s="160"/>
      <c r="DS204" s="160"/>
      <c r="DT204" s="160"/>
      <c r="DU204" s="160"/>
      <c r="DV204" s="160"/>
      <c r="DW204" s="160"/>
      <c r="DX204" s="160"/>
      <c r="DY204" s="160"/>
      <c r="DZ204" s="160"/>
      <c r="EA204" s="160"/>
      <c r="EB204" s="160"/>
      <c r="EC204" s="160"/>
      <c r="ED204" s="160"/>
      <c r="EE204" s="160"/>
      <c r="EF204" s="160"/>
      <c r="EG204" s="160"/>
      <c r="EH204" s="160"/>
      <c r="EI204" s="160"/>
      <c r="EJ204" s="160"/>
      <c r="EK204" s="160"/>
      <c r="EL204" s="160"/>
      <c r="EM204" s="160"/>
      <c r="EN204" s="160"/>
      <c r="EO204" s="160"/>
      <c r="EP204" s="160"/>
      <c r="EQ204" s="160"/>
      <c r="ER204" s="160"/>
      <c r="ES204" s="160"/>
      <c r="ET204" s="160"/>
      <c r="EU204" s="160"/>
      <c r="EV204" s="160"/>
      <c r="EW204" s="160"/>
      <c r="EX204" s="160"/>
      <c r="EY204" s="160"/>
      <c r="EZ204" s="160"/>
      <c r="FA204" s="160"/>
      <c r="FB204" s="160"/>
      <c r="FC204" s="160"/>
      <c r="FD204" s="160"/>
      <c r="FE204" s="160"/>
      <c r="FF204" s="160"/>
      <c r="FG204" s="160"/>
      <c r="FH204" s="160"/>
      <c r="FI204" s="160"/>
      <c r="FJ204" s="160"/>
      <c r="FK204" s="160"/>
      <c r="FL204" s="160"/>
      <c r="FM204" s="160"/>
      <c r="FN204" s="160"/>
      <c r="FO204" s="160"/>
      <c r="FP204" s="160"/>
      <c r="FQ204" s="160"/>
      <c r="FR204" s="160"/>
      <c r="FS204" s="160"/>
      <c r="FT204" s="160"/>
      <c r="FU204" s="160"/>
      <c r="FV204" s="160"/>
      <c r="FW204" s="160"/>
      <c r="FX204" s="160"/>
      <c r="FY204" s="160"/>
      <c r="FZ204" s="160"/>
      <c r="GA204" s="160"/>
      <c r="GB204" s="160"/>
      <c r="GC204" s="160"/>
      <c r="GD204" s="160"/>
      <c r="GE204" s="160"/>
    </row>
    <row r="205" spans="1:187" ht="31.5" customHeight="1">
      <c r="A205" s="30"/>
      <c r="B205" s="256"/>
      <c r="C205" s="30"/>
      <c r="D205" s="226"/>
      <c r="E205" s="30"/>
      <c r="F205" s="30"/>
      <c r="G205" s="168"/>
      <c r="H205" s="256"/>
      <c r="I205" s="168"/>
      <c r="J205" s="266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  <c r="BV205" s="160"/>
      <c r="BW205" s="160"/>
      <c r="BX205" s="160"/>
      <c r="BY205" s="160"/>
      <c r="BZ205" s="160"/>
      <c r="CA205" s="160"/>
      <c r="CB205" s="160"/>
      <c r="CC205" s="160"/>
      <c r="CD205" s="160"/>
      <c r="CE205" s="160"/>
      <c r="CF205" s="160"/>
      <c r="CG205" s="160"/>
      <c r="CH205" s="160"/>
      <c r="CI205" s="160"/>
      <c r="CJ205" s="160"/>
      <c r="CK205" s="160"/>
      <c r="CL205" s="160"/>
      <c r="CM205" s="160"/>
      <c r="CN205" s="160"/>
      <c r="CO205" s="160"/>
      <c r="CP205" s="160"/>
      <c r="CQ205" s="160"/>
      <c r="CR205" s="160"/>
      <c r="CS205" s="160"/>
      <c r="CT205" s="160"/>
      <c r="CU205" s="160"/>
      <c r="CV205" s="160"/>
      <c r="CW205" s="160"/>
      <c r="CX205" s="160"/>
      <c r="CY205" s="160"/>
      <c r="CZ205" s="160"/>
      <c r="DA205" s="160"/>
      <c r="DB205" s="160"/>
      <c r="DC205" s="160"/>
      <c r="DD205" s="160"/>
      <c r="DE205" s="160"/>
      <c r="DF205" s="160"/>
      <c r="DG205" s="160"/>
      <c r="DH205" s="160"/>
      <c r="DI205" s="160"/>
      <c r="DJ205" s="160"/>
      <c r="DK205" s="160"/>
      <c r="DL205" s="160"/>
      <c r="DM205" s="160"/>
      <c r="DN205" s="160"/>
      <c r="DO205" s="160"/>
      <c r="DP205" s="160"/>
      <c r="DQ205" s="160"/>
      <c r="DR205" s="160"/>
      <c r="DS205" s="160"/>
      <c r="DT205" s="160"/>
      <c r="DU205" s="160"/>
      <c r="DV205" s="160"/>
      <c r="DW205" s="160"/>
      <c r="DX205" s="160"/>
      <c r="DY205" s="160"/>
      <c r="DZ205" s="160"/>
      <c r="EA205" s="160"/>
      <c r="EB205" s="160"/>
      <c r="EC205" s="160"/>
      <c r="ED205" s="160"/>
      <c r="EE205" s="160"/>
      <c r="EF205" s="160"/>
      <c r="EG205" s="160"/>
      <c r="EH205" s="160"/>
      <c r="EI205" s="160"/>
      <c r="EJ205" s="160"/>
      <c r="EK205" s="160"/>
      <c r="EL205" s="160"/>
      <c r="EM205" s="160"/>
      <c r="EN205" s="160"/>
      <c r="EO205" s="160"/>
      <c r="EP205" s="160"/>
      <c r="EQ205" s="160"/>
      <c r="ER205" s="160"/>
      <c r="ES205" s="160"/>
      <c r="ET205" s="160"/>
      <c r="EU205" s="160"/>
      <c r="EV205" s="160"/>
      <c r="EW205" s="160"/>
      <c r="EX205" s="160"/>
      <c r="EY205" s="160"/>
      <c r="EZ205" s="160"/>
      <c r="FA205" s="160"/>
      <c r="FB205" s="160"/>
      <c r="FC205" s="160"/>
      <c r="FD205" s="160"/>
      <c r="FE205" s="160"/>
      <c r="FF205" s="160"/>
      <c r="FG205" s="160"/>
      <c r="FH205" s="160"/>
      <c r="FI205" s="160"/>
      <c r="FJ205" s="160"/>
      <c r="FK205" s="160"/>
      <c r="FL205" s="160"/>
      <c r="FM205" s="160"/>
      <c r="FN205" s="160"/>
      <c r="FO205" s="160"/>
      <c r="FP205" s="160"/>
      <c r="FQ205" s="160"/>
      <c r="FR205" s="160"/>
      <c r="FS205" s="160"/>
      <c r="FT205" s="160"/>
      <c r="FU205" s="160"/>
      <c r="FV205" s="160"/>
      <c r="FW205" s="160"/>
      <c r="FX205" s="160"/>
      <c r="FY205" s="160"/>
      <c r="FZ205" s="160"/>
      <c r="GA205" s="160"/>
      <c r="GB205" s="160"/>
      <c r="GC205" s="160"/>
      <c r="GD205" s="160"/>
      <c r="GE205" s="160"/>
    </row>
    <row r="206" spans="1:187" ht="31.5" customHeight="1">
      <c r="A206" s="30"/>
      <c r="B206" s="256"/>
      <c r="C206" s="30"/>
      <c r="D206" s="226"/>
      <c r="E206" s="30"/>
      <c r="F206" s="30"/>
      <c r="G206" s="168"/>
      <c r="H206" s="256"/>
      <c r="I206" s="168"/>
      <c r="J206" s="266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0"/>
      <c r="BW206" s="160"/>
      <c r="BX206" s="160"/>
      <c r="BY206" s="160"/>
      <c r="BZ206" s="160"/>
      <c r="CA206" s="160"/>
      <c r="CB206" s="160"/>
      <c r="CC206" s="160"/>
      <c r="CD206" s="160"/>
      <c r="CE206" s="160"/>
      <c r="CF206" s="160"/>
      <c r="CG206" s="160"/>
      <c r="CH206" s="160"/>
      <c r="CI206" s="160"/>
      <c r="CJ206" s="160"/>
      <c r="CK206" s="160"/>
      <c r="CL206" s="160"/>
      <c r="CM206" s="160"/>
      <c r="CN206" s="160"/>
      <c r="CO206" s="160"/>
      <c r="CP206" s="160"/>
      <c r="CQ206" s="160"/>
      <c r="CR206" s="160"/>
      <c r="CS206" s="160"/>
      <c r="CT206" s="160"/>
      <c r="CU206" s="160"/>
      <c r="CV206" s="160"/>
      <c r="CW206" s="160"/>
      <c r="CX206" s="160"/>
      <c r="CY206" s="160"/>
      <c r="CZ206" s="160"/>
      <c r="DA206" s="160"/>
      <c r="DB206" s="160"/>
      <c r="DC206" s="160"/>
      <c r="DD206" s="160"/>
      <c r="DE206" s="160"/>
      <c r="DF206" s="160"/>
      <c r="DG206" s="160"/>
      <c r="DH206" s="160"/>
      <c r="DI206" s="160"/>
      <c r="DJ206" s="160"/>
      <c r="DK206" s="160"/>
      <c r="DL206" s="160"/>
      <c r="DM206" s="160"/>
      <c r="DN206" s="160"/>
      <c r="DO206" s="160"/>
      <c r="DP206" s="160"/>
      <c r="DQ206" s="160"/>
      <c r="DR206" s="160"/>
      <c r="DS206" s="160"/>
      <c r="DT206" s="160"/>
      <c r="DU206" s="160"/>
      <c r="DV206" s="160"/>
      <c r="DW206" s="160"/>
      <c r="DX206" s="160"/>
      <c r="DY206" s="160"/>
      <c r="DZ206" s="160"/>
      <c r="EA206" s="160"/>
      <c r="EB206" s="160"/>
      <c r="EC206" s="160"/>
      <c r="ED206" s="160"/>
      <c r="EE206" s="160"/>
      <c r="EF206" s="160"/>
      <c r="EG206" s="160"/>
      <c r="EH206" s="160"/>
      <c r="EI206" s="160"/>
      <c r="EJ206" s="160"/>
      <c r="EK206" s="160"/>
      <c r="EL206" s="160"/>
      <c r="EM206" s="160"/>
      <c r="EN206" s="160"/>
      <c r="EO206" s="160"/>
      <c r="EP206" s="160"/>
      <c r="EQ206" s="160"/>
      <c r="ER206" s="160"/>
      <c r="ES206" s="160"/>
      <c r="ET206" s="160"/>
      <c r="EU206" s="160"/>
      <c r="EV206" s="160"/>
      <c r="EW206" s="160"/>
      <c r="EX206" s="160"/>
      <c r="EY206" s="160"/>
      <c r="EZ206" s="160"/>
      <c r="FA206" s="160"/>
      <c r="FB206" s="160"/>
      <c r="FC206" s="160"/>
      <c r="FD206" s="160"/>
      <c r="FE206" s="160"/>
      <c r="FF206" s="160"/>
      <c r="FG206" s="160"/>
      <c r="FH206" s="160"/>
      <c r="FI206" s="160"/>
      <c r="FJ206" s="160"/>
      <c r="FK206" s="160"/>
      <c r="FL206" s="160"/>
      <c r="FM206" s="160"/>
      <c r="FN206" s="160"/>
      <c r="FO206" s="160"/>
      <c r="FP206" s="160"/>
      <c r="FQ206" s="160"/>
      <c r="FR206" s="160"/>
      <c r="FS206" s="160"/>
      <c r="FT206" s="160"/>
      <c r="FU206" s="160"/>
      <c r="FV206" s="160"/>
      <c r="FW206" s="160"/>
      <c r="FX206" s="160"/>
      <c r="FY206" s="160"/>
      <c r="FZ206" s="160"/>
      <c r="GA206" s="160"/>
      <c r="GB206" s="160"/>
      <c r="GC206" s="160"/>
      <c r="GD206" s="160"/>
      <c r="GE206" s="160"/>
    </row>
    <row r="207" ht="31.5" customHeight="1">
      <c r="B207" s="153"/>
    </row>
    <row r="208" ht="31.5" customHeight="1">
      <c r="B208" s="153"/>
    </row>
    <row r="209" ht="31.5" customHeight="1">
      <c r="B209" s="153"/>
    </row>
    <row r="210" ht="31.5" customHeight="1">
      <c r="B210" s="153"/>
    </row>
    <row r="211" ht="31.5" customHeight="1">
      <c r="B211" s="153"/>
    </row>
    <row r="212" ht="31.5" customHeight="1">
      <c r="B212" s="153"/>
    </row>
    <row r="213" ht="31.5" customHeight="1">
      <c r="B213" s="153"/>
    </row>
    <row r="214" ht="31.5" customHeight="1">
      <c r="B214" s="153"/>
    </row>
    <row r="215" ht="31.5" customHeight="1">
      <c r="B215" s="153"/>
    </row>
    <row r="216" ht="31.5" customHeight="1">
      <c r="B216" s="153"/>
    </row>
  </sheetData>
  <sheetProtection/>
  <mergeCells count="7">
    <mergeCell ref="H3:I3"/>
    <mergeCell ref="H201:J201"/>
    <mergeCell ref="H202:J202"/>
    <mergeCell ref="H197:J197"/>
    <mergeCell ref="H198:J198"/>
    <mergeCell ref="H199:J199"/>
    <mergeCell ref="H200:J200"/>
  </mergeCells>
  <printOptions/>
  <pageMargins left="0.7874015748031497" right="0.7874015748031497" top="0.7874015748031497" bottom="0.984251968503937" header="0.5118110236220472" footer="0.5118110236220472"/>
  <pageSetup fitToWidth="0" horizontalDpi="600" verticalDpi="600" orientation="landscape" paperSize="9" scale="42" r:id="rId1"/>
  <rowBreaks count="6" manualBreakCount="6">
    <brk id="31" max="255" man="1"/>
    <brk id="65" max="197" man="1"/>
    <brk id="100" max="255" man="1"/>
    <brk id="129" max="197" man="1"/>
    <brk id="157" max="255" man="1"/>
    <brk id="187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2"/>
  <sheetViews>
    <sheetView view="pageBreakPreview" zoomScale="62" zoomScaleNormal="60" zoomScaleSheetLayoutView="62" zoomScalePageLayoutView="0" workbookViewId="0" topLeftCell="A10">
      <selection activeCell="I5" sqref="I5"/>
    </sheetView>
  </sheetViews>
  <sheetFormatPr defaultColWidth="12.8515625" defaultRowHeight="36" customHeight="1"/>
  <cols>
    <col min="1" max="1" width="19.421875" style="89" customWidth="1"/>
    <col min="2" max="2" width="18.8515625" style="89" customWidth="1"/>
    <col min="3" max="4" width="12.8515625" style="89" customWidth="1"/>
    <col min="5" max="5" width="27.28125" style="451" customWidth="1"/>
    <col min="6" max="6" width="33.7109375" style="451" customWidth="1"/>
    <col min="7" max="7" width="70.140625" style="31" customWidth="1"/>
    <col min="8" max="8" width="17.28125" style="103" customWidth="1"/>
    <col min="9" max="9" width="75.57421875" style="31" customWidth="1"/>
    <col min="10" max="10" width="6.421875" style="31" customWidth="1"/>
    <col min="11" max="16384" width="12.8515625" style="31" customWidth="1"/>
  </cols>
  <sheetData>
    <row r="1" spans="1:10" ht="36" customHeight="1">
      <c r="A1" s="78" t="s">
        <v>0</v>
      </c>
      <c r="B1" s="78"/>
      <c r="C1" s="78"/>
      <c r="D1" s="78"/>
      <c r="E1" s="444"/>
      <c r="F1" s="444"/>
      <c r="G1" s="68"/>
      <c r="H1" s="69"/>
      <c r="I1" s="69"/>
      <c r="J1" s="61"/>
    </row>
    <row r="2" spans="1:10" ht="39.75" customHeight="1">
      <c r="A2" s="466" t="s">
        <v>294</v>
      </c>
      <c r="B2" s="467"/>
      <c r="C2" s="467"/>
      <c r="D2" s="467"/>
      <c r="E2" s="468"/>
      <c r="F2" s="468"/>
      <c r="G2" s="616"/>
      <c r="H2" s="626"/>
      <c r="I2" s="61"/>
      <c r="J2" s="61"/>
    </row>
    <row r="3" spans="1:10" ht="43.5" customHeight="1">
      <c r="A3" s="469" t="s">
        <v>155</v>
      </c>
      <c r="B3" s="470"/>
      <c r="C3" s="470"/>
      <c r="D3" s="470"/>
      <c r="E3" s="471"/>
      <c r="F3" s="472">
        <f>F35</f>
        <v>43050000</v>
      </c>
      <c r="G3" s="617"/>
      <c r="H3" s="627"/>
      <c r="I3" s="628"/>
      <c r="J3" s="61"/>
    </row>
    <row r="4" spans="1:10" ht="36" customHeight="1">
      <c r="A4" s="460" t="s">
        <v>156</v>
      </c>
      <c r="B4" s="461"/>
      <c r="C4" s="462"/>
      <c r="D4" s="463"/>
      <c r="E4" s="464" t="s">
        <v>107</v>
      </c>
      <c r="F4" s="465" t="s">
        <v>60</v>
      </c>
      <c r="G4" s="618"/>
      <c r="H4" s="441"/>
      <c r="I4" s="74"/>
      <c r="J4" s="61"/>
    </row>
    <row r="5" spans="1:10" ht="33.75" customHeight="1">
      <c r="A5" s="360" t="s">
        <v>60</v>
      </c>
      <c r="B5" s="360" t="s">
        <v>59</v>
      </c>
      <c r="C5" s="359" t="s">
        <v>3</v>
      </c>
      <c r="D5" s="359" t="s">
        <v>4</v>
      </c>
      <c r="E5" s="445"/>
      <c r="F5" s="445"/>
      <c r="G5" s="619"/>
      <c r="H5" s="441"/>
      <c r="I5" s="74"/>
      <c r="J5" s="61"/>
    </row>
    <row r="6" spans="1:10" s="73" customFormat="1" ht="33.75" customHeight="1">
      <c r="A6" s="437">
        <v>2212</v>
      </c>
      <c r="B6" s="437">
        <v>6121</v>
      </c>
      <c r="C6" s="438"/>
      <c r="D6" s="438"/>
      <c r="E6" s="455">
        <v>3000000</v>
      </c>
      <c r="F6" s="452"/>
      <c r="G6" s="620" t="s">
        <v>248</v>
      </c>
      <c r="H6" s="629"/>
      <c r="I6" s="630"/>
      <c r="J6" s="67"/>
    </row>
    <row r="7" spans="1:10" ht="33.75" customHeight="1">
      <c r="A7" s="439">
        <v>2212</v>
      </c>
      <c r="B7" s="81"/>
      <c r="C7" s="82"/>
      <c r="D7" s="82"/>
      <c r="E7" s="446"/>
      <c r="F7" s="453">
        <f>E6</f>
        <v>3000000</v>
      </c>
      <c r="G7" s="621"/>
      <c r="H7" s="631"/>
      <c r="I7" s="632"/>
      <c r="J7" s="61"/>
    </row>
    <row r="8" spans="1:10" s="431" customFormat="1" ht="33.75" customHeight="1">
      <c r="A8" s="440">
        <v>2212</v>
      </c>
      <c r="B8" s="600">
        <v>6121</v>
      </c>
      <c r="C8" s="430"/>
      <c r="D8" s="430"/>
      <c r="E8" s="455">
        <v>6500000</v>
      </c>
      <c r="F8" s="454"/>
      <c r="G8" s="622" t="s">
        <v>284</v>
      </c>
      <c r="H8" s="633"/>
      <c r="I8" s="634"/>
      <c r="J8" s="635"/>
    </row>
    <row r="9" spans="1:10" ht="33.75" customHeight="1">
      <c r="A9" s="439">
        <v>2212</v>
      </c>
      <c r="B9" s="81"/>
      <c r="C9" s="82"/>
      <c r="D9" s="82"/>
      <c r="E9" s="446"/>
      <c r="F9" s="453">
        <f>E8</f>
        <v>6500000</v>
      </c>
      <c r="G9" s="621"/>
      <c r="H9" s="631"/>
      <c r="I9" s="632"/>
      <c r="J9" s="61"/>
    </row>
    <row r="10" spans="1:10" s="431" customFormat="1" ht="33.75" customHeight="1">
      <c r="A10" s="440">
        <v>5512</v>
      </c>
      <c r="B10" s="600">
        <v>6121</v>
      </c>
      <c r="C10" s="430"/>
      <c r="D10" s="430"/>
      <c r="E10" s="455">
        <v>6000000</v>
      </c>
      <c r="F10" s="454"/>
      <c r="G10" s="622" t="s">
        <v>249</v>
      </c>
      <c r="H10" s="633"/>
      <c r="I10" s="634"/>
      <c r="J10" s="635"/>
    </row>
    <row r="11" spans="1:10" ht="33.75" customHeight="1">
      <c r="A11" s="439">
        <v>5512</v>
      </c>
      <c r="B11" s="81"/>
      <c r="C11" s="82"/>
      <c r="D11" s="82"/>
      <c r="E11" s="446"/>
      <c r="F11" s="453">
        <f>E10</f>
        <v>6000000</v>
      </c>
      <c r="G11" s="621"/>
      <c r="H11" s="631"/>
      <c r="I11" s="632"/>
      <c r="J11" s="61"/>
    </row>
    <row r="12" spans="1:10" s="73" customFormat="1" ht="33.75" customHeight="1">
      <c r="A12" s="437">
        <v>3631</v>
      </c>
      <c r="B12" s="437">
        <v>6121</v>
      </c>
      <c r="C12" s="459"/>
      <c r="D12" s="438"/>
      <c r="E12" s="455">
        <v>3000000</v>
      </c>
      <c r="F12" s="452"/>
      <c r="G12" s="620" t="s">
        <v>250</v>
      </c>
      <c r="H12" s="636"/>
      <c r="I12" s="637"/>
      <c r="J12" s="67"/>
    </row>
    <row r="13" spans="1:10" ht="33.75" customHeight="1">
      <c r="A13" s="439">
        <v>3631</v>
      </c>
      <c r="B13" s="81"/>
      <c r="C13" s="82"/>
      <c r="D13" s="82"/>
      <c r="E13" s="446"/>
      <c r="F13" s="446">
        <f>E12</f>
        <v>3000000</v>
      </c>
      <c r="G13" s="621"/>
      <c r="H13" s="631"/>
      <c r="I13" s="632"/>
      <c r="J13" s="61"/>
    </row>
    <row r="14" spans="1:10" s="73" customFormat="1" ht="33.75" customHeight="1">
      <c r="A14" s="437">
        <v>3429</v>
      </c>
      <c r="B14" s="437">
        <v>6121</v>
      </c>
      <c r="C14" s="438"/>
      <c r="D14" s="438"/>
      <c r="E14" s="455">
        <v>450000</v>
      </c>
      <c r="F14" s="452"/>
      <c r="G14" s="620" t="s">
        <v>274</v>
      </c>
      <c r="H14" s="629"/>
      <c r="I14" s="630"/>
      <c r="J14" s="67"/>
    </row>
    <row r="15" spans="1:10" ht="33.75" customHeight="1">
      <c r="A15" s="439">
        <v>3429</v>
      </c>
      <c r="B15" s="81"/>
      <c r="C15" s="82"/>
      <c r="D15" s="82"/>
      <c r="E15" s="446"/>
      <c r="F15" s="453">
        <f>E14</f>
        <v>450000</v>
      </c>
      <c r="G15" s="621"/>
      <c r="H15" s="631"/>
      <c r="I15" s="632"/>
      <c r="J15" s="61"/>
    </row>
    <row r="16" spans="1:10" s="73" customFormat="1" ht="33.75" customHeight="1">
      <c r="A16" s="437">
        <v>3612</v>
      </c>
      <c r="B16" s="437">
        <v>6121</v>
      </c>
      <c r="C16" s="459"/>
      <c r="D16" s="438"/>
      <c r="E16" s="455">
        <v>1300000</v>
      </c>
      <c r="F16" s="452"/>
      <c r="G16" s="620" t="s">
        <v>292</v>
      </c>
      <c r="H16" s="67"/>
      <c r="I16" s="67"/>
      <c r="J16" s="67"/>
    </row>
    <row r="17" spans="1:10" s="73" customFormat="1" ht="33.75" customHeight="1">
      <c r="A17" s="601">
        <v>3612</v>
      </c>
      <c r="B17" s="602"/>
      <c r="C17" s="603"/>
      <c r="D17" s="603"/>
      <c r="E17" s="604"/>
      <c r="F17" s="604">
        <f>E16</f>
        <v>1300000</v>
      </c>
      <c r="G17" s="623"/>
      <c r="H17" s="67"/>
      <c r="I17" s="67"/>
      <c r="J17" s="67"/>
    </row>
    <row r="18" spans="1:10" s="431" customFormat="1" ht="33.75" customHeight="1">
      <c r="A18" s="440">
        <v>3639</v>
      </c>
      <c r="B18" s="588">
        <v>6121</v>
      </c>
      <c r="C18" s="459" t="s">
        <v>239</v>
      </c>
      <c r="D18" s="430"/>
      <c r="E18" s="589">
        <v>4000000</v>
      </c>
      <c r="F18" s="590"/>
      <c r="G18" s="624" t="s">
        <v>269</v>
      </c>
      <c r="H18" s="635"/>
      <c r="I18" s="635"/>
      <c r="J18" s="635"/>
    </row>
    <row r="19" spans="1:10" s="73" customFormat="1" ht="33.75" customHeight="1">
      <c r="A19" s="437">
        <v>3639</v>
      </c>
      <c r="B19" s="437">
        <v>6121</v>
      </c>
      <c r="C19" s="438" t="s">
        <v>253</v>
      </c>
      <c r="D19" s="438"/>
      <c r="E19" s="455">
        <v>200000</v>
      </c>
      <c r="F19" s="452"/>
      <c r="G19" s="620" t="s">
        <v>240</v>
      </c>
      <c r="H19" s="67"/>
      <c r="I19" s="67"/>
      <c r="J19" s="67"/>
    </row>
    <row r="20" spans="1:10" s="73" customFormat="1" ht="33.75" customHeight="1">
      <c r="A20" s="437">
        <v>3639</v>
      </c>
      <c r="B20" s="437">
        <v>6121</v>
      </c>
      <c r="C20" s="438" t="s">
        <v>254</v>
      </c>
      <c r="D20" s="438"/>
      <c r="E20" s="455">
        <v>1500000</v>
      </c>
      <c r="F20" s="452"/>
      <c r="G20" s="620" t="s">
        <v>278</v>
      </c>
      <c r="H20" s="67"/>
      <c r="I20" s="67"/>
      <c r="J20" s="67"/>
    </row>
    <row r="21" spans="1:10" s="73" customFormat="1" ht="33.75" customHeight="1">
      <c r="A21" s="79">
        <v>3639</v>
      </c>
      <c r="B21" s="541">
        <v>6130</v>
      </c>
      <c r="C21" s="80"/>
      <c r="D21" s="80"/>
      <c r="E21" s="455">
        <v>10000000</v>
      </c>
      <c r="F21" s="452"/>
      <c r="G21" s="625" t="s">
        <v>210</v>
      </c>
      <c r="H21" s="67"/>
      <c r="I21" s="67"/>
      <c r="J21" s="67"/>
    </row>
    <row r="22" spans="1:10" s="73" customFormat="1" ht="33.75" customHeight="1">
      <c r="A22" s="437">
        <v>3639</v>
      </c>
      <c r="B22" s="437">
        <v>6121</v>
      </c>
      <c r="C22" s="438" t="s">
        <v>255</v>
      </c>
      <c r="D22" s="438"/>
      <c r="E22" s="455">
        <v>300000</v>
      </c>
      <c r="F22" s="452"/>
      <c r="G22" s="620" t="s">
        <v>252</v>
      </c>
      <c r="H22" s="67"/>
      <c r="I22" s="636"/>
      <c r="J22" s="637"/>
    </row>
    <row r="23" spans="1:10" s="431" customFormat="1" ht="33.75" customHeight="1">
      <c r="A23" s="440">
        <v>3639</v>
      </c>
      <c r="B23" s="600">
        <v>6121</v>
      </c>
      <c r="C23" s="430"/>
      <c r="D23" s="430"/>
      <c r="E23" s="455">
        <v>1000000</v>
      </c>
      <c r="F23" s="454"/>
      <c r="G23" s="622" t="s">
        <v>279</v>
      </c>
      <c r="H23" s="635"/>
      <c r="I23" s="636"/>
      <c r="J23" s="637"/>
    </row>
    <row r="24" spans="1:10" s="73" customFormat="1" ht="33.75" customHeight="1">
      <c r="A24" s="437">
        <v>3639</v>
      </c>
      <c r="B24" s="437">
        <v>6121</v>
      </c>
      <c r="C24" s="459"/>
      <c r="D24" s="438"/>
      <c r="E24" s="455">
        <v>1000000</v>
      </c>
      <c r="F24" s="452"/>
      <c r="G24" s="620" t="s">
        <v>270</v>
      </c>
      <c r="H24" s="67"/>
      <c r="I24" s="633"/>
      <c r="J24" s="634"/>
    </row>
    <row r="25" spans="1:10" ht="33.75" customHeight="1">
      <c r="A25" s="439">
        <v>3639</v>
      </c>
      <c r="B25" s="81"/>
      <c r="C25" s="82"/>
      <c r="D25" s="82"/>
      <c r="E25" s="446"/>
      <c r="F25" s="446">
        <f>E18+E19+E20+E21+E22+E23+E24</f>
        <v>18000000</v>
      </c>
      <c r="G25" s="621"/>
      <c r="H25" s="400"/>
      <c r="I25" s="638"/>
      <c r="J25" s="630"/>
    </row>
    <row r="26" spans="1:10" s="431" customFormat="1" ht="33.75" customHeight="1">
      <c r="A26" s="588">
        <v>3745</v>
      </c>
      <c r="B26" s="429"/>
      <c r="C26" s="430"/>
      <c r="D26" s="430"/>
      <c r="E26" s="455">
        <v>400000</v>
      </c>
      <c r="F26" s="455"/>
      <c r="G26" s="622" t="s">
        <v>283</v>
      </c>
      <c r="H26" s="635"/>
      <c r="I26" s="638"/>
      <c r="J26" s="630"/>
    </row>
    <row r="27" spans="1:10" ht="33.75" customHeight="1">
      <c r="A27" s="439">
        <v>3745</v>
      </c>
      <c r="B27" s="81"/>
      <c r="C27" s="82"/>
      <c r="D27" s="82"/>
      <c r="E27" s="446"/>
      <c r="F27" s="446">
        <f>E26</f>
        <v>400000</v>
      </c>
      <c r="G27" s="621"/>
      <c r="H27" s="400"/>
      <c r="I27" s="638"/>
      <c r="J27" s="630"/>
    </row>
    <row r="28" spans="1:10" s="73" customFormat="1" ht="33.75" customHeight="1">
      <c r="A28" s="437">
        <v>3113</v>
      </c>
      <c r="B28" s="437">
        <v>6121</v>
      </c>
      <c r="C28" s="438"/>
      <c r="D28" s="438"/>
      <c r="E28" s="455">
        <v>1400000</v>
      </c>
      <c r="F28" s="452"/>
      <c r="G28" s="620" t="s">
        <v>280</v>
      </c>
      <c r="H28" s="629"/>
      <c r="I28" s="629"/>
      <c r="J28" s="630"/>
    </row>
    <row r="29" spans="1:10" ht="33.75" customHeight="1">
      <c r="A29" s="439">
        <v>3113</v>
      </c>
      <c r="B29" s="81"/>
      <c r="C29" s="82"/>
      <c r="D29" s="82"/>
      <c r="E29" s="446"/>
      <c r="F29" s="446">
        <f>E28</f>
        <v>1400000</v>
      </c>
      <c r="G29" s="621"/>
      <c r="H29" s="631"/>
      <c r="I29" s="633"/>
      <c r="J29" s="634"/>
    </row>
    <row r="30" spans="1:10" s="73" customFormat="1" ht="33.75" customHeight="1">
      <c r="A30" s="437"/>
      <c r="B30" s="437">
        <v>6121</v>
      </c>
      <c r="C30" s="438"/>
      <c r="D30" s="438"/>
      <c r="E30" s="455">
        <v>1000000</v>
      </c>
      <c r="F30" s="452"/>
      <c r="G30" s="620" t="s">
        <v>275</v>
      </c>
      <c r="H30" s="629"/>
      <c r="I30" s="636"/>
      <c r="J30" s="637"/>
    </row>
    <row r="31" spans="1:10" ht="33.75" customHeight="1">
      <c r="A31" s="439"/>
      <c r="B31" s="81"/>
      <c r="C31" s="82"/>
      <c r="D31" s="82"/>
      <c r="E31" s="446"/>
      <c r="F31" s="446">
        <f>E30</f>
        <v>1000000</v>
      </c>
      <c r="G31" s="621"/>
      <c r="H31" s="631"/>
      <c r="I31" s="631"/>
      <c r="J31" s="632"/>
    </row>
    <row r="32" spans="1:10" s="73" customFormat="1" ht="33.75" customHeight="1">
      <c r="A32" s="437">
        <v>6171</v>
      </c>
      <c r="B32" s="437">
        <v>6121</v>
      </c>
      <c r="C32" s="438"/>
      <c r="D32" s="438"/>
      <c r="E32" s="455">
        <v>2000000</v>
      </c>
      <c r="F32" s="452"/>
      <c r="G32" s="620" t="s">
        <v>272</v>
      </c>
      <c r="H32" s="629"/>
      <c r="I32" s="633"/>
      <c r="J32" s="634"/>
    </row>
    <row r="33" spans="1:10" ht="33.75" customHeight="1">
      <c r="A33" s="439">
        <v>6171</v>
      </c>
      <c r="B33" s="81"/>
      <c r="C33" s="82"/>
      <c r="D33" s="82"/>
      <c r="E33" s="446"/>
      <c r="F33" s="446">
        <f>E32</f>
        <v>2000000</v>
      </c>
      <c r="G33" s="621"/>
      <c r="H33" s="631"/>
      <c r="I33" s="631"/>
      <c r="J33" s="632"/>
    </row>
    <row r="34" spans="1:9" s="61" customFormat="1" ht="41.25" customHeight="1">
      <c r="A34" s="83" t="s">
        <v>153</v>
      </c>
      <c r="B34" s="84"/>
      <c r="C34" s="85"/>
      <c r="D34" s="85"/>
      <c r="E34" s="447">
        <f>SUM(E6:E33)</f>
        <v>43050000</v>
      </c>
      <c r="F34" s="456"/>
      <c r="G34" s="74"/>
      <c r="H34" s="441"/>
      <c r="I34" s="74"/>
    </row>
    <row r="35" spans="1:9" s="61" customFormat="1" ht="41.25" customHeight="1">
      <c r="A35" s="83" t="s">
        <v>154</v>
      </c>
      <c r="B35" s="84"/>
      <c r="C35" s="85"/>
      <c r="D35" s="85"/>
      <c r="E35" s="448"/>
      <c r="F35" s="457">
        <f>SUM(F6:F34)</f>
        <v>43050000</v>
      </c>
      <c r="G35" s="74"/>
      <c r="H35" s="441"/>
      <c r="I35" s="74"/>
    </row>
    <row r="36" spans="1:9" ht="41.25" customHeight="1">
      <c r="A36" s="86"/>
      <c r="B36" s="86"/>
      <c r="C36" s="87"/>
      <c r="D36" s="87"/>
      <c r="E36" s="449"/>
      <c r="F36" s="449"/>
      <c r="G36" s="74"/>
      <c r="H36" s="442"/>
      <c r="I36" s="71"/>
    </row>
    <row r="37" spans="1:9" ht="36" customHeight="1">
      <c r="A37" s="88"/>
      <c r="B37" s="88"/>
      <c r="C37" s="88"/>
      <c r="D37" s="88"/>
      <c r="E37" s="450"/>
      <c r="F37" s="458"/>
      <c r="G37" s="72"/>
      <c r="H37" s="443"/>
      <c r="I37" s="72"/>
    </row>
    <row r="38" spans="1:9" ht="36" customHeight="1">
      <c r="A38" s="88"/>
      <c r="B38" s="88"/>
      <c r="C38" s="88"/>
      <c r="D38" s="88"/>
      <c r="E38" s="450"/>
      <c r="F38" s="458"/>
      <c r="G38" s="72"/>
      <c r="H38" s="443"/>
      <c r="I38" s="72"/>
    </row>
    <row r="39" spans="1:9" ht="36" customHeight="1">
      <c r="A39" s="88"/>
      <c r="B39" s="88"/>
      <c r="C39" s="88"/>
      <c r="D39" s="88"/>
      <c r="E39" s="450"/>
      <c r="F39" s="458"/>
      <c r="G39" s="72"/>
      <c r="H39" s="443"/>
      <c r="I39" s="72"/>
    </row>
    <row r="40" spans="1:9" ht="36" customHeight="1">
      <c r="A40" s="88"/>
      <c r="B40" s="88"/>
      <c r="C40" s="88"/>
      <c r="D40" s="88"/>
      <c r="E40" s="450"/>
      <c r="F40" s="458"/>
      <c r="G40" s="72"/>
      <c r="H40" s="443"/>
      <c r="I40" s="72"/>
    </row>
    <row r="41" spans="1:9" ht="36" customHeight="1">
      <c r="A41" s="88"/>
      <c r="B41" s="88"/>
      <c r="C41" s="88"/>
      <c r="D41" s="88"/>
      <c r="E41" s="450"/>
      <c r="F41" s="458"/>
      <c r="G41" s="72"/>
      <c r="H41" s="443"/>
      <c r="I41" s="72"/>
    </row>
    <row r="42" spans="1:9" ht="36" customHeight="1">
      <c r="A42" s="88"/>
      <c r="B42" s="88"/>
      <c r="C42" s="88"/>
      <c r="D42" s="88"/>
      <c r="E42" s="450"/>
      <c r="F42" s="458"/>
      <c r="G42" s="72"/>
      <c r="H42" s="443"/>
      <c r="I42" s="72"/>
    </row>
    <row r="43" spans="1:9" ht="36" customHeight="1">
      <c r="A43" s="88"/>
      <c r="B43" s="88"/>
      <c r="C43" s="88"/>
      <c r="D43" s="88"/>
      <c r="E43" s="450"/>
      <c r="F43" s="458"/>
      <c r="G43" s="72"/>
      <c r="H43" s="443"/>
      <c r="I43" s="72"/>
    </row>
    <row r="44" spans="1:9" ht="36" customHeight="1">
      <c r="A44" s="88"/>
      <c r="B44" s="88"/>
      <c r="C44" s="88"/>
      <c r="D44" s="88"/>
      <c r="E44" s="450"/>
      <c r="F44" s="458"/>
      <c r="G44" s="72"/>
      <c r="H44" s="443"/>
      <c r="I44" s="72"/>
    </row>
    <row r="45" spans="1:9" ht="36" customHeight="1">
      <c r="A45" s="88"/>
      <c r="B45" s="88"/>
      <c r="C45" s="88"/>
      <c r="D45" s="88"/>
      <c r="E45" s="450"/>
      <c r="F45" s="458"/>
      <c r="G45" s="72"/>
      <c r="H45" s="443"/>
      <c r="I45" s="72"/>
    </row>
    <row r="46" spans="1:9" ht="36" customHeight="1">
      <c r="A46" s="88"/>
      <c r="B46" s="88"/>
      <c r="C46" s="88"/>
      <c r="D46" s="88"/>
      <c r="E46" s="450"/>
      <c r="F46" s="458"/>
      <c r="G46" s="72"/>
      <c r="H46" s="443"/>
      <c r="I46" s="72"/>
    </row>
    <row r="47" spans="1:9" ht="36" customHeight="1">
      <c r="A47" s="88"/>
      <c r="B47" s="88"/>
      <c r="C47" s="88"/>
      <c r="D47" s="88"/>
      <c r="E47" s="450"/>
      <c r="F47" s="458"/>
      <c r="G47" s="72"/>
      <c r="H47" s="443"/>
      <c r="I47" s="72"/>
    </row>
    <row r="48" spans="1:9" ht="36" customHeight="1">
      <c r="A48" s="88"/>
      <c r="B48" s="88"/>
      <c r="C48" s="88"/>
      <c r="D48" s="88"/>
      <c r="E48" s="450"/>
      <c r="F48" s="458"/>
      <c r="G48" s="72"/>
      <c r="H48" s="443"/>
      <c r="I48" s="72"/>
    </row>
    <row r="49" spans="1:9" ht="36" customHeight="1">
      <c r="A49" s="88"/>
      <c r="B49" s="88"/>
      <c r="C49" s="88"/>
      <c r="D49" s="88"/>
      <c r="E49" s="450"/>
      <c r="F49" s="458"/>
      <c r="G49" s="72"/>
      <c r="H49" s="443"/>
      <c r="I49" s="72"/>
    </row>
    <row r="50" spans="1:9" ht="36" customHeight="1">
      <c r="A50" s="88"/>
      <c r="B50" s="88"/>
      <c r="C50" s="88"/>
      <c r="D50" s="88"/>
      <c r="E50" s="450"/>
      <c r="F50" s="458"/>
      <c r="G50" s="72"/>
      <c r="H50" s="443"/>
      <c r="I50" s="72"/>
    </row>
    <row r="51" spans="1:9" ht="36" customHeight="1">
      <c r="A51" s="88"/>
      <c r="B51" s="88"/>
      <c r="C51" s="88"/>
      <c r="D51" s="88"/>
      <c r="E51" s="450"/>
      <c r="F51" s="458"/>
      <c r="G51" s="72"/>
      <c r="H51" s="443"/>
      <c r="I51" s="72"/>
    </row>
    <row r="52" spans="1:9" ht="36" customHeight="1">
      <c r="A52" s="88"/>
      <c r="B52" s="88"/>
      <c r="C52" s="88"/>
      <c r="D52" s="88"/>
      <c r="E52" s="450"/>
      <c r="F52" s="458"/>
      <c r="G52" s="72"/>
      <c r="H52" s="443"/>
      <c r="I52" s="72"/>
    </row>
    <row r="53" spans="1:9" ht="36" customHeight="1">
      <c r="A53" s="88"/>
      <c r="B53" s="88"/>
      <c r="C53" s="88"/>
      <c r="D53" s="88"/>
      <c r="E53" s="450"/>
      <c r="F53" s="458"/>
      <c r="G53" s="72"/>
      <c r="H53" s="443"/>
      <c r="I53" s="72"/>
    </row>
    <row r="54" spans="1:9" ht="36" customHeight="1">
      <c r="A54" s="88"/>
      <c r="B54" s="88"/>
      <c r="C54" s="88"/>
      <c r="D54" s="88"/>
      <c r="E54" s="450"/>
      <c r="F54" s="458"/>
      <c r="G54" s="72"/>
      <c r="H54" s="443"/>
      <c r="I54" s="72"/>
    </row>
    <row r="55" spans="1:9" ht="36" customHeight="1">
      <c r="A55" s="88"/>
      <c r="B55" s="88"/>
      <c r="C55" s="88"/>
      <c r="D55" s="88"/>
      <c r="E55" s="450"/>
      <c r="F55" s="458"/>
      <c r="G55" s="72"/>
      <c r="H55" s="443"/>
      <c r="I55" s="72"/>
    </row>
    <row r="56" spans="1:9" ht="36" customHeight="1">
      <c r="A56" s="88"/>
      <c r="B56" s="88"/>
      <c r="C56" s="88"/>
      <c r="D56" s="88"/>
      <c r="E56" s="450"/>
      <c r="F56" s="458"/>
      <c r="G56" s="72"/>
      <c r="H56" s="443"/>
      <c r="I56" s="72"/>
    </row>
    <row r="57" spans="1:9" ht="36" customHeight="1">
      <c r="A57" s="88"/>
      <c r="B57" s="88"/>
      <c r="C57" s="88"/>
      <c r="D57" s="88"/>
      <c r="E57" s="450"/>
      <c r="F57" s="458"/>
      <c r="G57" s="72"/>
      <c r="H57" s="443"/>
      <c r="I57" s="72"/>
    </row>
    <row r="58" spans="1:9" ht="36" customHeight="1">
      <c r="A58" s="88"/>
      <c r="B58" s="88"/>
      <c r="C58" s="88"/>
      <c r="D58" s="88"/>
      <c r="E58" s="450"/>
      <c r="F58" s="458"/>
      <c r="G58" s="72"/>
      <c r="H58" s="443"/>
      <c r="I58" s="72"/>
    </row>
    <row r="59" spans="1:9" ht="36" customHeight="1">
      <c r="A59" s="88"/>
      <c r="B59" s="88"/>
      <c r="C59" s="88"/>
      <c r="D59" s="88"/>
      <c r="E59" s="450"/>
      <c r="F59" s="458"/>
      <c r="G59" s="72"/>
      <c r="H59" s="443"/>
      <c r="I59" s="72"/>
    </row>
    <row r="60" spans="1:9" ht="36" customHeight="1">
      <c r="A60" s="88"/>
      <c r="B60" s="88"/>
      <c r="C60" s="88"/>
      <c r="D60" s="88"/>
      <c r="E60" s="450"/>
      <c r="F60" s="458"/>
      <c r="G60" s="72"/>
      <c r="H60" s="443"/>
      <c r="I60" s="72"/>
    </row>
    <row r="61" spans="1:9" ht="36" customHeight="1">
      <c r="A61" s="88"/>
      <c r="B61" s="88"/>
      <c r="C61" s="88"/>
      <c r="D61" s="88"/>
      <c r="E61" s="450"/>
      <c r="F61" s="458"/>
      <c r="G61" s="72"/>
      <c r="H61" s="443"/>
      <c r="I61" s="72"/>
    </row>
    <row r="62" spans="1:9" ht="36" customHeight="1">
      <c r="A62" s="88"/>
      <c r="B62" s="88"/>
      <c r="C62" s="88"/>
      <c r="D62" s="88"/>
      <c r="E62" s="450"/>
      <c r="F62" s="458"/>
      <c r="G62" s="72"/>
      <c r="H62" s="443"/>
      <c r="I62" s="72"/>
    </row>
    <row r="63" spans="1:9" ht="36" customHeight="1">
      <c r="A63" s="88"/>
      <c r="B63" s="88"/>
      <c r="C63" s="88"/>
      <c r="D63" s="88"/>
      <c r="E63" s="450"/>
      <c r="F63" s="458"/>
      <c r="G63" s="72"/>
      <c r="H63" s="443"/>
      <c r="I63" s="72"/>
    </row>
    <row r="64" spans="1:9" ht="36" customHeight="1">
      <c r="A64" s="88"/>
      <c r="B64" s="88"/>
      <c r="C64" s="88"/>
      <c r="D64" s="88"/>
      <c r="E64" s="450"/>
      <c r="F64" s="458"/>
      <c r="G64" s="72"/>
      <c r="H64" s="443"/>
      <c r="I64" s="72"/>
    </row>
    <row r="65" spans="1:9" ht="36" customHeight="1">
      <c r="A65" s="88"/>
      <c r="B65" s="88"/>
      <c r="C65" s="88"/>
      <c r="D65" s="88"/>
      <c r="E65" s="450"/>
      <c r="F65" s="458"/>
      <c r="G65" s="72"/>
      <c r="H65" s="443"/>
      <c r="I65" s="72"/>
    </row>
    <row r="66" spans="1:9" ht="36" customHeight="1">
      <c r="A66" s="88"/>
      <c r="B66" s="88"/>
      <c r="C66" s="88"/>
      <c r="D66" s="88"/>
      <c r="E66" s="450"/>
      <c r="F66" s="458"/>
      <c r="G66" s="72"/>
      <c r="H66" s="443"/>
      <c r="I66" s="72"/>
    </row>
    <row r="67" spans="1:9" ht="36" customHeight="1">
      <c r="A67" s="88"/>
      <c r="B67" s="88"/>
      <c r="C67" s="88"/>
      <c r="D67" s="88"/>
      <c r="E67" s="450"/>
      <c r="F67" s="458"/>
      <c r="G67" s="72"/>
      <c r="H67" s="443"/>
      <c r="I67" s="72"/>
    </row>
    <row r="68" spans="1:9" ht="36" customHeight="1">
      <c r="A68" s="88"/>
      <c r="B68" s="88"/>
      <c r="C68" s="88"/>
      <c r="D68" s="88"/>
      <c r="E68" s="450"/>
      <c r="F68" s="458"/>
      <c r="G68" s="72"/>
      <c r="H68" s="443"/>
      <c r="I68" s="72"/>
    </row>
    <row r="69" spans="1:9" ht="36" customHeight="1">
      <c r="A69" s="88"/>
      <c r="B69" s="88"/>
      <c r="C69" s="88"/>
      <c r="D69" s="88"/>
      <c r="E69" s="450"/>
      <c r="F69" s="458"/>
      <c r="G69" s="72"/>
      <c r="H69" s="443"/>
      <c r="I69" s="72"/>
    </row>
    <row r="70" spans="1:9" ht="36" customHeight="1">
      <c r="A70" s="88"/>
      <c r="B70" s="88"/>
      <c r="C70" s="88"/>
      <c r="D70" s="88"/>
      <c r="E70" s="450"/>
      <c r="F70" s="458"/>
      <c r="G70" s="72"/>
      <c r="H70" s="443"/>
      <c r="I70" s="72"/>
    </row>
    <row r="71" spans="1:9" ht="36" customHeight="1">
      <c r="A71" s="88"/>
      <c r="B71" s="88"/>
      <c r="C71" s="88"/>
      <c r="D71" s="88"/>
      <c r="E71" s="450"/>
      <c r="F71" s="458"/>
      <c r="G71" s="72"/>
      <c r="H71" s="443"/>
      <c r="I71" s="72"/>
    </row>
    <row r="72" spans="1:9" ht="36" customHeight="1">
      <c r="A72" s="88"/>
      <c r="B72" s="88"/>
      <c r="C72" s="88"/>
      <c r="D72" s="88"/>
      <c r="E72" s="450"/>
      <c r="F72" s="458"/>
      <c r="G72" s="72"/>
      <c r="H72" s="443"/>
      <c r="I72" s="72"/>
    </row>
    <row r="73" spans="1:9" ht="36" customHeight="1">
      <c r="A73" s="88"/>
      <c r="B73" s="88"/>
      <c r="C73" s="88"/>
      <c r="D73" s="88"/>
      <c r="E73" s="450"/>
      <c r="F73" s="458"/>
      <c r="G73" s="72"/>
      <c r="H73" s="443"/>
      <c r="I73" s="72"/>
    </row>
    <row r="74" spans="1:9" ht="36" customHeight="1">
      <c r="A74" s="88"/>
      <c r="B74" s="88"/>
      <c r="C74" s="88"/>
      <c r="D74" s="88"/>
      <c r="E74" s="450"/>
      <c r="F74" s="458"/>
      <c r="G74" s="72"/>
      <c r="H74" s="443"/>
      <c r="I74" s="72"/>
    </row>
    <row r="75" spans="1:9" ht="36" customHeight="1">
      <c r="A75" s="88"/>
      <c r="B75" s="88"/>
      <c r="C75" s="88"/>
      <c r="D75" s="88"/>
      <c r="E75" s="450"/>
      <c r="F75" s="458"/>
      <c r="G75" s="72"/>
      <c r="H75" s="443"/>
      <c r="I75" s="72"/>
    </row>
    <row r="76" spans="1:9" ht="36" customHeight="1">
      <c r="A76" s="88"/>
      <c r="B76" s="88"/>
      <c r="C76" s="88"/>
      <c r="D76" s="88"/>
      <c r="E76" s="450"/>
      <c r="F76" s="458"/>
      <c r="G76" s="72"/>
      <c r="H76" s="443"/>
      <c r="I76" s="72"/>
    </row>
    <row r="77" spans="1:9" ht="36" customHeight="1">
      <c r="A77" s="88"/>
      <c r="B77" s="88"/>
      <c r="C77" s="88"/>
      <c r="D77" s="88"/>
      <c r="E77" s="450"/>
      <c r="F77" s="458"/>
      <c r="G77" s="72"/>
      <c r="H77" s="443"/>
      <c r="I77" s="72"/>
    </row>
    <row r="78" spans="1:9" ht="36" customHeight="1">
      <c r="A78" s="88"/>
      <c r="B78" s="88"/>
      <c r="C78" s="88"/>
      <c r="D78" s="88"/>
      <c r="E78" s="450"/>
      <c r="F78" s="458"/>
      <c r="G78" s="72"/>
      <c r="H78" s="443"/>
      <c r="I78" s="72"/>
    </row>
    <row r="79" spans="1:9" ht="36" customHeight="1">
      <c r="A79" s="88"/>
      <c r="B79" s="88"/>
      <c r="C79" s="88"/>
      <c r="D79" s="88"/>
      <c r="E79" s="450"/>
      <c r="F79" s="458"/>
      <c r="G79" s="72"/>
      <c r="H79" s="443"/>
      <c r="I79" s="72"/>
    </row>
    <row r="80" spans="1:9" ht="36" customHeight="1">
      <c r="A80" s="88"/>
      <c r="B80" s="88"/>
      <c r="C80" s="88"/>
      <c r="D80" s="88"/>
      <c r="E80" s="450"/>
      <c r="F80" s="458"/>
      <c r="G80" s="72"/>
      <c r="H80" s="443"/>
      <c r="I80" s="72"/>
    </row>
    <row r="81" spans="1:9" ht="36" customHeight="1">
      <c r="A81" s="88"/>
      <c r="B81" s="88"/>
      <c r="C81" s="88"/>
      <c r="D81" s="88"/>
      <c r="E81" s="450"/>
      <c r="F81" s="458"/>
      <c r="G81" s="72"/>
      <c r="H81" s="443"/>
      <c r="I81" s="72"/>
    </row>
    <row r="82" spans="1:9" ht="36" customHeight="1">
      <c r="A82" s="88"/>
      <c r="B82" s="88"/>
      <c r="C82" s="88"/>
      <c r="D82" s="88"/>
      <c r="E82" s="450"/>
      <c r="F82" s="458"/>
      <c r="G82" s="72"/>
      <c r="H82" s="443"/>
      <c r="I82" s="72"/>
    </row>
    <row r="83" spans="1:9" ht="36" customHeight="1">
      <c r="A83" s="88"/>
      <c r="B83" s="88"/>
      <c r="C83" s="88"/>
      <c r="D83" s="88"/>
      <c r="E83" s="450"/>
      <c r="F83" s="458"/>
      <c r="G83" s="72"/>
      <c r="H83" s="443"/>
      <c r="I83" s="72"/>
    </row>
    <row r="84" spans="1:9" ht="36" customHeight="1">
      <c r="A84" s="88"/>
      <c r="B84" s="88"/>
      <c r="C84" s="88"/>
      <c r="D84" s="88"/>
      <c r="E84" s="450"/>
      <c r="F84" s="458"/>
      <c r="G84" s="72"/>
      <c r="H84" s="443"/>
      <c r="I84" s="72"/>
    </row>
    <row r="85" spans="1:9" ht="36" customHeight="1">
      <c r="A85" s="88"/>
      <c r="B85" s="88"/>
      <c r="C85" s="88"/>
      <c r="D85" s="88"/>
      <c r="E85" s="450"/>
      <c r="F85" s="458"/>
      <c r="G85" s="72"/>
      <c r="H85" s="443"/>
      <c r="I85" s="72"/>
    </row>
    <row r="86" spans="1:9" ht="36" customHeight="1">
      <c r="A86" s="88"/>
      <c r="B86" s="88"/>
      <c r="C86" s="88"/>
      <c r="D86" s="88"/>
      <c r="E86" s="450"/>
      <c r="F86" s="458"/>
      <c r="G86" s="72"/>
      <c r="H86" s="443"/>
      <c r="I86" s="72"/>
    </row>
    <row r="87" spans="1:9" ht="36" customHeight="1">
      <c r="A87" s="88"/>
      <c r="B87" s="88"/>
      <c r="C87" s="88"/>
      <c r="D87" s="88"/>
      <c r="E87" s="450"/>
      <c r="F87" s="458"/>
      <c r="G87" s="72"/>
      <c r="H87" s="443"/>
      <c r="I87" s="72"/>
    </row>
    <row r="88" spans="1:9" ht="36" customHeight="1">
      <c r="A88" s="88"/>
      <c r="B88" s="88"/>
      <c r="C88" s="88"/>
      <c r="D88" s="88"/>
      <c r="E88" s="450"/>
      <c r="F88" s="458"/>
      <c r="G88" s="72"/>
      <c r="H88" s="443"/>
      <c r="I88" s="72"/>
    </row>
    <row r="89" spans="1:9" ht="36" customHeight="1">
      <c r="A89" s="88"/>
      <c r="B89" s="88"/>
      <c r="C89" s="88"/>
      <c r="D89" s="88"/>
      <c r="E89" s="450"/>
      <c r="F89" s="458"/>
      <c r="G89" s="72"/>
      <c r="H89" s="443"/>
      <c r="I89" s="72"/>
    </row>
    <row r="90" spans="1:9" ht="36" customHeight="1">
      <c r="A90" s="88"/>
      <c r="B90" s="88"/>
      <c r="C90" s="88"/>
      <c r="D90" s="88"/>
      <c r="E90" s="450"/>
      <c r="F90" s="458"/>
      <c r="G90" s="72"/>
      <c r="H90" s="443"/>
      <c r="I90" s="72"/>
    </row>
    <row r="91" spans="1:9" ht="36" customHeight="1">
      <c r="A91" s="88"/>
      <c r="B91" s="88"/>
      <c r="C91" s="88"/>
      <c r="D91" s="88"/>
      <c r="E91" s="450"/>
      <c r="F91" s="458"/>
      <c r="G91" s="72"/>
      <c r="H91" s="443"/>
      <c r="I91" s="72"/>
    </row>
    <row r="92" spans="1:9" ht="36" customHeight="1">
      <c r="A92" s="88"/>
      <c r="B92" s="88"/>
      <c r="C92" s="88"/>
      <c r="D92" s="88"/>
      <c r="E92" s="450"/>
      <c r="F92" s="458"/>
      <c r="G92" s="72"/>
      <c r="H92" s="443"/>
      <c r="I92" s="72"/>
    </row>
    <row r="93" spans="1:9" ht="36" customHeight="1">
      <c r="A93" s="88"/>
      <c r="B93" s="88"/>
      <c r="C93" s="88"/>
      <c r="D93" s="88"/>
      <c r="E93" s="450"/>
      <c r="F93" s="458"/>
      <c r="G93" s="72"/>
      <c r="H93" s="443"/>
      <c r="I93" s="72"/>
    </row>
    <row r="94" spans="1:9" ht="36" customHeight="1">
      <c r="A94" s="88"/>
      <c r="B94" s="88"/>
      <c r="C94" s="88"/>
      <c r="D94" s="88"/>
      <c r="E94" s="450"/>
      <c r="F94" s="458"/>
      <c r="G94" s="72"/>
      <c r="H94" s="443"/>
      <c r="I94" s="72"/>
    </row>
    <row r="95" spans="1:9" ht="36" customHeight="1">
      <c r="A95" s="88"/>
      <c r="B95" s="88"/>
      <c r="C95" s="88"/>
      <c r="D95" s="88"/>
      <c r="E95" s="450"/>
      <c r="F95" s="458"/>
      <c r="G95" s="72"/>
      <c r="H95" s="443"/>
      <c r="I95" s="72"/>
    </row>
    <row r="96" spans="1:9" ht="36" customHeight="1">
      <c r="A96" s="88"/>
      <c r="B96" s="88"/>
      <c r="C96" s="88"/>
      <c r="D96" s="88"/>
      <c r="E96" s="450"/>
      <c r="F96" s="458"/>
      <c r="G96" s="72"/>
      <c r="H96" s="443"/>
      <c r="I96" s="72"/>
    </row>
    <row r="97" spans="1:9" ht="36" customHeight="1">
      <c r="A97" s="88"/>
      <c r="B97" s="88"/>
      <c r="C97" s="88"/>
      <c r="D97" s="88"/>
      <c r="E97" s="450"/>
      <c r="F97" s="458"/>
      <c r="G97" s="72"/>
      <c r="H97" s="443"/>
      <c r="I97" s="72"/>
    </row>
    <row r="98" spans="1:9" ht="36" customHeight="1">
      <c r="A98" s="88"/>
      <c r="B98" s="88"/>
      <c r="C98" s="88"/>
      <c r="D98" s="88"/>
      <c r="E98" s="450"/>
      <c r="F98" s="458"/>
      <c r="G98" s="72"/>
      <c r="H98" s="443"/>
      <c r="I98" s="72"/>
    </row>
    <row r="99" spans="1:9" ht="36" customHeight="1">
      <c r="A99" s="88"/>
      <c r="B99" s="88"/>
      <c r="C99" s="88"/>
      <c r="D99" s="88"/>
      <c r="E99" s="450"/>
      <c r="F99" s="458"/>
      <c r="G99" s="72"/>
      <c r="H99" s="443"/>
      <c r="I99" s="72"/>
    </row>
    <row r="100" spans="1:9" ht="36" customHeight="1">
      <c r="A100" s="88"/>
      <c r="B100" s="88"/>
      <c r="C100" s="88"/>
      <c r="D100" s="88"/>
      <c r="E100" s="450"/>
      <c r="F100" s="458"/>
      <c r="G100" s="72"/>
      <c r="H100" s="443"/>
      <c r="I100" s="72"/>
    </row>
    <row r="101" spans="1:9" ht="36" customHeight="1">
      <c r="A101" s="88"/>
      <c r="B101" s="88"/>
      <c r="C101" s="88"/>
      <c r="D101" s="88"/>
      <c r="E101" s="450"/>
      <c r="F101" s="458"/>
      <c r="G101" s="72"/>
      <c r="H101" s="443"/>
      <c r="I101" s="72"/>
    </row>
    <row r="102" spans="1:9" ht="36" customHeight="1">
      <c r="A102" s="88"/>
      <c r="B102" s="88"/>
      <c r="C102" s="88"/>
      <c r="D102" s="88"/>
      <c r="E102" s="450"/>
      <c r="F102" s="458"/>
      <c r="G102" s="72"/>
      <c r="H102" s="443"/>
      <c r="I102" s="72"/>
    </row>
    <row r="103" spans="1:9" ht="36" customHeight="1">
      <c r="A103" s="88"/>
      <c r="B103" s="88"/>
      <c r="C103" s="88"/>
      <c r="D103" s="88"/>
      <c r="E103" s="450"/>
      <c r="F103" s="458"/>
      <c r="G103" s="72"/>
      <c r="H103" s="443"/>
      <c r="I103" s="72"/>
    </row>
    <row r="104" spans="1:9" ht="36" customHeight="1">
      <c r="A104" s="88"/>
      <c r="B104" s="88"/>
      <c r="C104" s="88"/>
      <c r="D104" s="88"/>
      <c r="E104" s="450"/>
      <c r="F104" s="458"/>
      <c r="G104" s="72"/>
      <c r="H104" s="443"/>
      <c r="I104" s="72"/>
    </row>
    <row r="105" spans="1:9" ht="36" customHeight="1">
      <c r="A105" s="88"/>
      <c r="B105" s="88"/>
      <c r="C105" s="88"/>
      <c r="D105" s="88"/>
      <c r="E105" s="450"/>
      <c r="F105" s="458"/>
      <c r="G105" s="72"/>
      <c r="H105" s="443"/>
      <c r="I105" s="72"/>
    </row>
    <row r="106" spans="1:9" ht="36" customHeight="1">
      <c r="A106" s="88"/>
      <c r="B106" s="88"/>
      <c r="C106" s="88"/>
      <c r="D106" s="88"/>
      <c r="E106" s="450"/>
      <c r="F106" s="458"/>
      <c r="G106" s="72"/>
      <c r="H106" s="443"/>
      <c r="I106" s="72"/>
    </row>
    <row r="107" spans="1:9" ht="36" customHeight="1">
      <c r="A107" s="88"/>
      <c r="B107" s="88"/>
      <c r="C107" s="88"/>
      <c r="D107" s="88"/>
      <c r="E107" s="450"/>
      <c r="F107" s="458"/>
      <c r="G107" s="72"/>
      <c r="H107" s="443"/>
      <c r="I107" s="72"/>
    </row>
    <row r="108" spans="1:9" ht="36" customHeight="1">
      <c r="A108" s="88"/>
      <c r="B108" s="88"/>
      <c r="C108" s="88"/>
      <c r="D108" s="88"/>
      <c r="E108" s="450"/>
      <c r="F108" s="458"/>
      <c r="G108" s="72"/>
      <c r="H108" s="443"/>
      <c r="I108" s="72"/>
    </row>
    <row r="109" spans="1:9" ht="36" customHeight="1">
      <c r="A109" s="88"/>
      <c r="B109" s="88"/>
      <c r="C109" s="88"/>
      <c r="D109" s="88"/>
      <c r="E109" s="450"/>
      <c r="F109" s="458"/>
      <c r="G109" s="72"/>
      <c r="H109" s="443"/>
      <c r="I109" s="72"/>
    </row>
    <row r="110" spans="1:9" ht="36" customHeight="1">
      <c r="A110" s="88"/>
      <c r="B110" s="88"/>
      <c r="C110" s="88"/>
      <c r="D110" s="88"/>
      <c r="E110" s="450"/>
      <c r="F110" s="458"/>
      <c r="G110" s="72"/>
      <c r="H110" s="443"/>
      <c r="I110" s="72"/>
    </row>
    <row r="111" spans="1:9" ht="36" customHeight="1">
      <c r="A111" s="88"/>
      <c r="B111" s="88"/>
      <c r="C111" s="88"/>
      <c r="D111" s="88"/>
      <c r="E111" s="450"/>
      <c r="F111" s="458"/>
      <c r="G111" s="72"/>
      <c r="H111" s="443"/>
      <c r="I111" s="72"/>
    </row>
    <row r="112" spans="1:9" ht="36" customHeight="1">
      <c r="A112" s="88"/>
      <c r="B112" s="88"/>
      <c r="C112" s="88"/>
      <c r="D112" s="88"/>
      <c r="E112" s="450"/>
      <c r="F112" s="458"/>
      <c r="G112" s="72"/>
      <c r="H112" s="443"/>
      <c r="I112" s="72"/>
    </row>
    <row r="113" spans="1:9" ht="36" customHeight="1">
      <c r="A113" s="88"/>
      <c r="B113" s="88"/>
      <c r="C113" s="88"/>
      <c r="D113" s="88"/>
      <c r="E113" s="450"/>
      <c r="F113" s="458"/>
      <c r="G113" s="72"/>
      <c r="H113" s="443"/>
      <c r="I113" s="72"/>
    </row>
    <row r="114" spans="1:9" ht="36" customHeight="1">
      <c r="A114" s="88"/>
      <c r="B114" s="88"/>
      <c r="C114" s="88"/>
      <c r="D114" s="88"/>
      <c r="E114" s="450"/>
      <c r="F114" s="458"/>
      <c r="G114" s="72"/>
      <c r="H114" s="443"/>
      <c r="I114" s="72"/>
    </row>
    <row r="115" spans="1:9" ht="36" customHeight="1">
      <c r="A115" s="88"/>
      <c r="B115" s="88"/>
      <c r="C115" s="88"/>
      <c r="D115" s="88"/>
      <c r="E115" s="450"/>
      <c r="F115" s="458"/>
      <c r="G115" s="72"/>
      <c r="H115" s="443"/>
      <c r="I115" s="72"/>
    </row>
    <row r="116" spans="1:9" ht="36" customHeight="1">
      <c r="A116" s="88"/>
      <c r="B116" s="88"/>
      <c r="C116" s="88"/>
      <c r="D116" s="88"/>
      <c r="E116" s="450"/>
      <c r="F116" s="458"/>
      <c r="G116" s="72"/>
      <c r="H116" s="443"/>
      <c r="I116" s="72"/>
    </row>
    <row r="117" spans="1:9" ht="36" customHeight="1">
      <c r="A117" s="88"/>
      <c r="B117" s="88"/>
      <c r="C117" s="88"/>
      <c r="D117" s="88"/>
      <c r="E117" s="450"/>
      <c r="F117" s="458"/>
      <c r="G117" s="72"/>
      <c r="H117" s="443"/>
      <c r="I117" s="72"/>
    </row>
    <row r="118" spans="1:9" ht="36" customHeight="1">
      <c r="A118" s="88"/>
      <c r="B118" s="88"/>
      <c r="C118" s="88"/>
      <c r="D118" s="88"/>
      <c r="E118" s="450"/>
      <c r="F118" s="458"/>
      <c r="G118" s="72"/>
      <c r="H118" s="443"/>
      <c r="I118" s="72"/>
    </row>
    <row r="119" spans="1:9" ht="36" customHeight="1">
      <c r="A119" s="88"/>
      <c r="B119" s="88"/>
      <c r="C119" s="88"/>
      <c r="D119" s="88"/>
      <c r="E119" s="450"/>
      <c r="F119" s="458"/>
      <c r="G119" s="72"/>
      <c r="H119" s="443"/>
      <c r="I119" s="72"/>
    </row>
    <row r="120" spans="1:9" ht="36" customHeight="1">
      <c r="A120" s="88"/>
      <c r="B120" s="88"/>
      <c r="C120" s="88"/>
      <c r="D120" s="88"/>
      <c r="E120" s="450"/>
      <c r="F120" s="458"/>
      <c r="G120" s="72"/>
      <c r="H120" s="443"/>
      <c r="I120" s="72"/>
    </row>
    <row r="121" spans="1:9" ht="36" customHeight="1">
      <c r="A121" s="88"/>
      <c r="B121" s="88"/>
      <c r="C121" s="88"/>
      <c r="D121" s="88"/>
      <c r="E121" s="450"/>
      <c r="F121" s="458"/>
      <c r="G121" s="72"/>
      <c r="H121" s="443"/>
      <c r="I121" s="72"/>
    </row>
    <row r="122" spans="1:9" ht="36" customHeight="1">
      <c r="A122" s="88"/>
      <c r="B122" s="88"/>
      <c r="C122" s="88"/>
      <c r="D122" s="88"/>
      <c r="E122" s="450"/>
      <c r="F122" s="458"/>
      <c r="G122" s="72"/>
      <c r="H122" s="443"/>
      <c r="I122" s="72"/>
    </row>
    <row r="123" spans="1:9" ht="36" customHeight="1">
      <c r="A123" s="88"/>
      <c r="B123" s="88"/>
      <c r="C123" s="88"/>
      <c r="D123" s="88"/>
      <c r="E123" s="450"/>
      <c r="F123" s="458"/>
      <c r="G123" s="72"/>
      <c r="H123" s="443"/>
      <c r="I123" s="72"/>
    </row>
    <row r="124" spans="1:9" ht="36" customHeight="1">
      <c r="A124" s="88"/>
      <c r="B124" s="88"/>
      <c r="C124" s="88"/>
      <c r="D124" s="88"/>
      <c r="E124" s="450"/>
      <c r="F124" s="458"/>
      <c r="G124" s="72"/>
      <c r="H124" s="443"/>
      <c r="I124" s="72"/>
    </row>
    <row r="125" spans="1:9" ht="36" customHeight="1">
      <c r="A125" s="88"/>
      <c r="B125" s="88"/>
      <c r="C125" s="88"/>
      <c r="D125" s="88"/>
      <c r="E125" s="450"/>
      <c r="F125" s="458"/>
      <c r="G125" s="72"/>
      <c r="H125" s="443"/>
      <c r="I125" s="72"/>
    </row>
    <row r="126" spans="1:9" ht="36" customHeight="1">
      <c r="A126" s="88"/>
      <c r="B126" s="88"/>
      <c r="C126" s="88"/>
      <c r="D126" s="88"/>
      <c r="E126" s="450"/>
      <c r="F126" s="458"/>
      <c r="G126" s="72"/>
      <c r="H126" s="443"/>
      <c r="I126" s="72"/>
    </row>
    <row r="127" spans="1:9" ht="36" customHeight="1">
      <c r="A127" s="88"/>
      <c r="B127" s="88"/>
      <c r="C127" s="88"/>
      <c r="D127" s="88"/>
      <c r="E127" s="450"/>
      <c r="F127" s="458"/>
      <c r="G127" s="72"/>
      <c r="H127" s="443"/>
      <c r="I127" s="72"/>
    </row>
    <row r="128" spans="1:9" ht="36" customHeight="1">
      <c r="A128" s="88"/>
      <c r="B128" s="88"/>
      <c r="C128" s="88"/>
      <c r="D128" s="88"/>
      <c r="E128" s="450"/>
      <c r="F128" s="458"/>
      <c r="G128" s="72"/>
      <c r="H128" s="443"/>
      <c r="I128" s="72"/>
    </row>
    <row r="129" spans="1:9" ht="36" customHeight="1">
      <c r="A129" s="88"/>
      <c r="B129" s="88"/>
      <c r="C129" s="88"/>
      <c r="D129" s="88"/>
      <c r="E129" s="450"/>
      <c r="F129" s="458"/>
      <c r="G129" s="72"/>
      <c r="H129" s="443"/>
      <c r="I129" s="72"/>
    </row>
    <row r="130" spans="1:9" ht="36" customHeight="1">
      <c r="A130" s="88"/>
      <c r="B130" s="88"/>
      <c r="C130" s="88"/>
      <c r="D130" s="88"/>
      <c r="E130" s="450"/>
      <c r="F130" s="458"/>
      <c r="G130" s="72"/>
      <c r="H130" s="443"/>
      <c r="I130" s="72"/>
    </row>
    <row r="131" spans="1:9" ht="36" customHeight="1">
      <c r="A131" s="88"/>
      <c r="B131" s="88"/>
      <c r="C131" s="88"/>
      <c r="D131" s="88"/>
      <c r="E131" s="450"/>
      <c r="F131" s="458"/>
      <c r="G131" s="72"/>
      <c r="H131" s="443"/>
      <c r="I131" s="72"/>
    </row>
    <row r="132" spans="1:9" ht="36" customHeight="1">
      <c r="A132" s="88"/>
      <c r="B132" s="88"/>
      <c r="C132" s="88"/>
      <c r="D132" s="88"/>
      <c r="E132" s="450"/>
      <c r="F132" s="458"/>
      <c r="G132" s="72"/>
      <c r="H132" s="443"/>
      <c r="I132" s="72"/>
    </row>
    <row r="133" spans="1:9" ht="36" customHeight="1">
      <c r="A133" s="88"/>
      <c r="B133" s="88"/>
      <c r="C133" s="88"/>
      <c r="D133" s="88"/>
      <c r="E133" s="450"/>
      <c r="F133" s="458"/>
      <c r="G133" s="72"/>
      <c r="H133" s="443"/>
      <c r="I133" s="72"/>
    </row>
    <row r="134" spans="1:9" ht="36" customHeight="1">
      <c r="A134" s="88"/>
      <c r="B134" s="88"/>
      <c r="C134" s="88"/>
      <c r="D134" s="88"/>
      <c r="E134" s="450"/>
      <c r="F134" s="458"/>
      <c r="G134" s="72"/>
      <c r="H134" s="443"/>
      <c r="I134" s="72"/>
    </row>
    <row r="135" spans="1:9" ht="36" customHeight="1">
      <c r="A135" s="88"/>
      <c r="B135" s="88"/>
      <c r="C135" s="88"/>
      <c r="D135" s="88"/>
      <c r="E135" s="450"/>
      <c r="F135" s="458"/>
      <c r="G135" s="72"/>
      <c r="H135" s="443"/>
      <c r="I135" s="72"/>
    </row>
    <row r="136" spans="1:9" ht="36" customHeight="1">
      <c r="A136" s="88"/>
      <c r="B136" s="88"/>
      <c r="C136" s="88"/>
      <c r="D136" s="88"/>
      <c r="E136" s="450"/>
      <c r="F136" s="458"/>
      <c r="G136" s="72"/>
      <c r="H136" s="443"/>
      <c r="I136" s="72"/>
    </row>
    <row r="137" spans="1:9" ht="36" customHeight="1">
      <c r="A137" s="88"/>
      <c r="B137" s="88"/>
      <c r="C137" s="88"/>
      <c r="D137" s="88"/>
      <c r="E137" s="450"/>
      <c r="F137" s="458"/>
      <c r="G137" s="72"/>
      <c r="H137" s="443"/>
      <c r="I137" s="72"/>
    </row>
    <row r="138" spans="1:9" ht="36" customHeight="1">
      <c r="A138" s="88"/>
      <c r="B138" s="88"/>
      <c r="C138" s="88"/>
      <c r="D138" s="88"/>
      <c r="E138" s="450"/>
      <c r="F138" s="458"/>
      <c r="G138" s="72"/>
      <c r="H138" s="443"/>
      <c r="I138" s="72"/>
    </row>
    <row r="139" spans="1:9" ht="36" customHeight="1">
      <c r="A139" s="88"/>
      <c r="B139" s="88"/>
      <c r="C139" s="88"/>
      <c r="D139" s="88"/>
      <c r="E139" s="450"/>
      <c r="F139" s="458"/>
      <c r="G139" s="72"/>
      <c r="H139" s="443"/>
      <c r="I139" s="72"/>
    </row>
    <row r="140" spans="1:9" ht="36" customHeight="1">
      <c r="A140" s="88"/>
      <c r="B140" s="88"/>
      <c r="C140" s="88"/>
      <c r="D140" s="88"/>
      <c r="E140" s="450"/>
      <c r="F140" s="458"/>
      <c r="G140" s="72"/>
      <c r="H140" s="443"/>
      <c r="I140" s="72"/>
    </row>
    <row r="141" spans="1:9" ht="36" customHeight="1">
      <c r="A141" s="88"/>
      <c r="B141" s="88"/>
      <c r="C141" s="88"/>
      <c r="D141" s="88"/>
      <c r="E141" s="450"/>
      <c r="F141" s="458"/>
      <c r="G141" s="72"/>
      <c r="H141" s="443"/>
      <c r="I141" s="72"/>
    </row>
    <row r="142" spans="1:9" ht="36" customHeight="1">
      <c r="A142" s="88"/>
      <c r="B142" s="88"/>
      <c r="C142" s="88"/>
      <c r="D142" s="88"/>
      <c r="E142" s="450"/>
      <c r="F142" s="458"/>
      <c r="G142" s="72"/>
      <c r="H142" s="443"/>
      <c r="I142" s="72"/>
    </row>
    <row r="143" spans="1:9" ht="36" customHeight="1">
      <c r="A143" s="88"/>
      <c r="B143" s="88"/>
      <c r="C143" s="88"/>
      <c r="D143" s="88"/>
      <c r="E143" s="450"/>
      <c r="F143" s="458"/>
      <c r="G143" s="72"/>
      <c r="H143" s="443"/>
      <c r="I143" s="72"/>
    </row>
    <row r="144" spans="1:9" ht="36" customHeight="1">
      <c r="A144" s="88"/>
      <c r="B144" s="88"/>
      <c r="C144" s="88"/>
      <c r="D144" s="88"/>
      <c r="E144" s="450"/>
      <c r="F144" s="458"/>
      <c r="G144" s="72"/>
      <c r="H144" s="443"/>
      <c r="I144" s="72"/>
    </row>
    <row r="145" spans="1:9" ht="36" customHeight="1">
      <c r="A145" s="88"/>
      <c r="B145" s="88"/>
      <c r="C145" s="88"/>
      <c r="D145" s="88"/>
      <c r="E145" s="450"/>
      <c r="F145" s="458"/>
      <c r="G145" s="72"/>
      <c r="H145" s="443"/>
      <c r="I145" s="72"/>
    </row>
    <row r="146" spans="1:9" ht="36" customHeight="1">
      <c r="A146" s="88"/>
      <c r="B146" s="88"/>
      <c r="C146" s="88"/>
      <c r="D146" s="88"/>
      <c r="E146" s="450"/>
      <c r="F146" s="458"/>
      <c r="G146" s="72"/>
      <c r="H146" s="443"/>
      <c r="I146" s="72"/>
    </row>
    <row r="147" spans="1:9" ht="36" customHeight="1">
      <c r="A147" s="88"/>
      <c r="B147" s="88"/>
      <c r="C147" s="88"/>
      <c r="D147" s="88"/>
      <c r="E147" s="450"/>
      <c r="F147" s="458"/>
      <c r="G147" s="72"/>
      <c r="H147" s="443"/>
      <c r="I147" s="72"/>
    </row>
    <row r="148" spans="1:9" ht="36" customHeight="1">
      <c r="A148" s="88"/>
      <c r="B148" s="88"/>
      <c r="C148" s="88"/>
      <c r="D148" s="88"/>
      <c r="E148" s="450"/>
      <c r="F148" s="458"/>
      <c r="G148" s="72"/>
      <c r="H148" s="443"/>
      <c r="I148" s="72"/>
    </row>
    <row r="149" spans="1:9" ht="36" customHeight="1">
      <c r="A149" s="88"/>
      <c r="B149" s="88"/>
      <c r="C149" s="88"/>
      <c r="D149" s="88"/>
      <c r="E149" s="450"/>
      <c r="F149" s="458"/>
      <c r="G149" s="72"/>
      <c r="H149" s="443"/>
      <c r="I149" s="72"/>
    </row>
    <row r="150" spans="1:9" ht="36" customHeight="1">
      <c r="A150" s="88"/>
      <c r="B150" s="88"/>
      <c r="C150" s="88"/>
      <c r="D150" s="88"/>
      <c r="E150" s="450"/>
      <c r="F150" s="458"/>
      <c r="G150" s="72"/>
      <c r="H150" s="443"/>
      <c r="I150" s="72"/>
    </row>
    <row r="151" spans="1:9" ht="36" customHeight="1">
      <c r="A151" s="88"/>
      <c r="B151" s="88"/>
      <c r="C151" s="88"/>
      <c r="D151" s="88"/>
      <c r="E151" s="450"/>
      <c r="F151" s="458"/>
      <c r="G151" s="72"/>
      <c r="H151" s="443"/>
      <c r="I151" s="72"/>
    </row>
    <row r="152" spans="1:9" ht="36" customHeight="1">
      <c r="A152" s="88"/>
      <c r="B152" s="88"/>
      <c r="C152" s="88"/>
      <c r="D152" s="88"/>
      <c r="E152" s="450"/>
      <c r="F152" s="458"/>
      <c r="G152" s="72"/>
      <c r="H152" s="443"/>
      <c r="I152" s="72"/>
    </row>
    <row r="153" spans="1:9" ht="36" customHeight="1">
      <c r="A153" s="88"/>
      <c r="B153" s="88"/>
      <c r="C153" s="88"/>
      <c r="D153" s="88"/>
      <c r="E153" s="450"/>
      <c r="F153" s="458"/>
      <c r="G153" s="72"/>
      <c r="H153" s="443"/>
      <c r="I153" s="72"/>
    </row>
    <row r="154" spans="1:9" ht="36" customHeight="1">
      <c r="A154" s="88"/>
      <c r="B154" s="88"/>
      <c r="C154" s="88"/>
      <c r="D154" s="88"/>
      <c r="E154" s="450"/>
      <c r="F154" s="458"/>
      <c r="G154" s="72"/>
      <c r="H154" s="443"/>
      <c r="I154" s="72"/>
    </row>
    <row r="155" spans="1:9" ht="36" customHeight="1">
      <c r="A155" s="88"/>
      <c r="B155" s="88"/>
      <c r="C155" s="88"/>
      <c r="D155" s="88"/>
      <c r="E155" s="450"/>
      <c r="F155" s="458"/>
      <c r="G155" s="72"/>
      <c r="H155" s="443"/>
      <c r="I155" s="72"/>
    </row>
    <row r="156" spans="1:9" ht="36" customHeight="1">
      <c r="A156" s="88"/>
      <c r="B156" s="88"/>
      <c r="C156" s="88"/>
      <c r="D156" s="88"/>
      <c r="E156" s="450"/>
      <c r="F156" s="458"/>
      <c r="G156" s="72"/>
      <c r="H156" s="443"/>
      <c r="I156" s="72"/>
    </row>
    <row r="157" spans="1:9" ht="36" customHeight="1">
      <c r="A157" s="88"/>
      <c r="B157" s="88"/>
      <c r="C157" s="88"/>
      <c r="D157" s="88"/>
      <c r="E157" s="450"/>
      <c r="F157" s="458"/>
      <c r="G157" s="72"/>
      <c r="H157" s="443"/>
      <c r="I157" s="72"/>
    </row>
    <row r="158" spans="1:9" ht="36" customHeight="1">
      <c r="A158" s="88"/>
      <c r="B158" s="88"/>
      <c r="C158" s="88"/>
      <c r="D158" s="88"/>
      <c r="E158" s="450"/>
      <c r="F158" s="458"/>
      <c r="G158" s="72"/>
      <c r="H158" s="443"/>
      <c r="I158" s="72"/>
    </row>
    <row r="159" spans="1:9" ht="36" customHeight="1">
      <c r="A159" s="88"/>
      <c r="B159" s="88"/>
      <c r="C159" s="88"/>
      <c r="D159" s="88"/>
      <c r="E159" s="450"/>
      <c r="F159" s="458"/>
      <c r="G159" s="72"/>
      <c r="H159" s="443"/>
      <c r="I159" s="72"/>
    </row>
    <row r="160" spans="1:9" ht="36" customHeight="1">
      <c r="A160" s="88"/>
      <c r="B160" s="88"/>
      <c r="C160" s="88"/>
      <c r="D160" s="88"/>
      <c r="E160" s="450"/>
      <c r="F160" s="458"/>
      <c r="G160" s="72"/>
      <c r="H160" s="443"/>
      <c r="I160" s="72"/>
    </row>
    <row r="161" spans="1:9" ht="36" customHeight="1">
      <c r="A161" s="88"/>
      <c r="B161" s="88"/>
      <c r="C161" s="88"/>
      <c r="D161" s="88"/>
      <c r="E161" s="450"/>
      <c r="F161" s="458"/>
      <c r="G161" s="72"/>
      <c r="H161" s="443"/>
      <c r="I161" s="72"/>
    </row>
    <row r="162" spans="1:9" ht="36" customHeight="1">
      <c r="A162" s="88"/>
      <c r="B162" s="88"/>
      <c r="C162" s="88"/>
      <c r="D162" s="88"/>
      <c r="E162" s="450"/>
      <c r="F162" s="458"/>
      <c r="G162" s="72"/>
      <c r="H162" s="443"/>
      <c r="I162" s="72"/>
    </row>
    <row r="163" spans="1:9" ht="36" customHeight="1">
      <c r="A163" s="88"/>
      <c r="B163" s="88"/>
      <c r="C163" s="88"/>
      <c r="D163" s="88"/>
      <c r="E163" s="450"/>
      <c r="F163" s="458"/>
      <c r="G163" s="72"/>
      <c r="H163" s="443"/>
      <c r="I163" s="72"/>
    </row>
    <row r="164" spans="1:9" ht="36" customHeight="1">
      <c r="A164" s="88"/>
      <c r="B164" s="88"/>
      <c r="C164" s="88"/>
      <c r="D164" s="88"/>
      <c r="E164" s="450"/>
      <c r="F164" s="458"/>
      <c r="G164" s="72"/>
      <c r="H164" s="443"/>
      <c r="I164" s="72"/>
    </row>
    <row r="165" spans="1:9" ht="36" customHeight="1">
      <c r="A165" s="88"/>
      <c r="B165" s="88"/>
      <c r="C165" s="88"/>
      <c r="D165" s="88"/>
      <c r="E165" s="450"/>
      <c r="F165" s="458"/>
      <c r="G165" s="72"/>
      <c r="H165" s="443"/>
      <c r="I165" s="72"/>
    </row>
    <row r="166" spans="1:9" ht="36" customHeight="1">
      <c r="A166" s="88"/>
      <c r="B166" s="88"/>
      <c r="C166" s="88"/>
      <c r="D166" s="88"/>
      <c r="E166" s="450"/>
      <c r="F166" s="458"/>
      <c r="G166" s="72"/>
      <c r="H166" s="443"/>
      <c r="I166" s="72"/>
    </row>
    <row r="167" spans="1:9" ht="36" customHeight="1">
      <c r="A167" s="88"/>
      <c r="B167" s="88"/>
      <c r="C167" s="88"/>
      <c r="D167" s="88"/>
      <c r="E167" s="450"/>
      <c r="F167" s="458"/>
      <c r="G167" s="72"/>
      <c r="H167" s="443"/>
      <c r="I167" s="72"/>
    </row>
    <row r="168" spans="1:9" ht="36" customHeight="1">
      <c r="A168" s="88"/>
      <c r="B168" s="88"/>
      <c r="C168" s="88"/>
      <c r="D168" s="88"/>
      <c r="E168" s="450"/>
      <c r="F168" s="458"/>
      <c r="G168" s="72"/>
      <c r="H168" s="443"/>
      <c r="I168" s="72"/>
    </row>
    <row r="169" spans="1:9" ht="36" customHeight="1">
      <c r="A169" s="88"/>
      <c r="B169" s="88"/>
      <c r="C169" s="88"/>
      <c r="D169" s="88"/>
      <c r="E169" s="450"/>
      <c r="F169" s="458"/>
      <c r="G169" s="72"/>
      <c r="H169" s="443"/>
      <c r="I169" s="72"/>
    </row>
    <row r="170" spans="1:9" ht="36" customHeight="1">
      <c r="A170" s="88"/>
      <c r="B170" s="88"/>
      <c r="C170" s="88"/>
      <c r="D170" s="88"/>
      <c r="E170" s="450"/>
      <c r="F170" s="458"/>
      <c r="G170" s="72"/>
      <c r="H170" s="443"/>
      <c r="I170" s="72"/>
    </row>
    <row r="171" spans="1:9" ht="36" customHeight="1">
      <c r="A171" s="88"/>
      <c r="B171" s="88"/>
      <c r="C171" s="88"/>
      <c r="D171" s="88"/>
      <c r="E171" s="450"/>
      <c r="F171" s="458"/>
      <c r="G171" s="72"/>
      <c r="H171" s="443"/>
      <c r="I171" s="72"/>
    </row>
    <row r="172" spans="1:9" ht="36" customHeight="1">
      <c r="A172" s="88"/>
      <c r="B172" s="88"/>
      <c r="C172" s="88"/>
      <c r="D172" s="88"/>
      <c r="E172" s="450"/>
      <c r="F172" s="458"/>
      <c r="G172" s="72"/>
      <c r="H172" s="443"/>
      <c r="I172" s="72"/>
    </row>
    <row r="173" spans="1:9" ht="36" customHeight="1">
      <c r="A173" s="88"/>
      <c r="B173" s="88"/>
      <c r="C173" s="88"/>
      <c r="D173" s="88"/>
      <c r="E173" s="450"/>
      <c r="F173" s="458"/>
      <c r="G173" s="72"/>
      <c r="H173" s="443"/>
      <c r="I173" s="72"/>
    </row>
    <row r="174" spans="1:9" ht="36" customHeight="1">
      <c r="A174" s="88"/>
      <c r="B174" s="88"/>
      <c r="C174" s="88"/>
      <c r="D174" s="88"/>
      <c r="E174" s="450"/>
      <c r="F174" s="458"/>
      <c r="G174" s="72"/>
      <c r="H174" s="443"/>
      <c r="I174" s="72"/>
    </row>
    <row r="175" spans="1:9" ht="36" customHeight="1">
      <c r="A175" s="88"/>
      <c r="B175" s="88"/>
      <c r="C175" s="88"/>
      <c r="D175" s="88"/>
      <c r="E175" s="450"/>
      <c r="F175" s="458"/>
      <c r="G175" s="72"/>
      <c r="H175" s="443"/>
      <c r="I175" s="72"/>
    </row>
    <row r="176" spans="1:9" ht="36" customHeight="1">
      <c r="A176" s="88"/>
      <c r="B176" s="88"/>
      <c r="C176" s="88"/>
      <c r="D176" s="88"/>
      <c r="E176" s="450"/>
      <c r="F176" s="458"/>
      <c r="G176" s="72"/>
      <c r="H176" s="443"/>
      <c r="I176" s="72"/>
    </row>
    <row r="177" spans="1:9" ht="36" customHeight="1">
      <c r="A177" s="88"/>
      <c r="B177" s="88"/>
      <c r="C177" s="88"/>
      <c r="D177" s="88"/>
      <c r="E177" s="450"/>
      <c r="F177" s="458"/>
      <c r="G177" s="72"/>
      <c r="H177" s="443"/>
      <c r="I177" s="72"/>
    </row>
    <row r="178" spans="1:9" ht="36" customHeight="1">
      <c r="A178" s="88"/>
      <c r="B178" s="88"/>
      <c r="C178" s="88"/>
      <c r="D178" s="88"/>
      <c r="E178" s="450"/>
      <c r="F178" s="458"/>
      <c r="G178" s="72"/>
      <c r="H178" s="443"/>
      <c r="I178" s="72"/>
    </row>
    <row r="179" spans="1:9" ht="36" customHeight="1">
      <c r="A179" s="88"/>
      <c r="B179" s="88"/>
      <c r="C179" s="88"/>
      <c r="D179" s="88"/>
      <c r="E179" s="450"/>
      <c r="F179" s="458"/>
      <c r="G179" s="72"/>
      <c r="H179" s="443"/>
      <c r="I179" s="72"/>
    </row>
    <row r="180" spans="1:9" ht="36" customHeight="1">
      <c r="A180" s="88"/>
      <c r="B180" s="88"/>
      <c r="C180" s="88"/>
      <c r="D180" s="88"/>
      <c r="E180" s="450"/>
      <c r="F180" s="458"/>
      <c r="G180" s="72"/>
      <c r="H180" s="443"/>
      <c r="I180" s="72"/>
    </row>
    <row r="181" spans="1:9" ht="36" customHeight="1">
      <c r="A181" s="88"/>
      <c r="B181" s="88"/>
      <c r="C181" s="88"/>
      <c r="D181" s="88"/>
      <c r="E181" s="450"/>
      <c r="F181" s="458"/>
      <c r="G181" s="72"/>
      <c r="H181" s="443"/>
      <c r="I181" s="72"/>
    </row>
    <row r="182" spans="1:9" ht="36" customHeight="1">
      <c r="A182" s="88"/>
      <c r="B182" s="88"/>
      <c r="C182" s="88"/>
      <c r="D182" s="88"/>
      <c r="E182" s="450"/>
      <c r="F182" s="458"/>
      <c r="G182" s="72"/>
      <c r="H182" s="443"/>
      <c r="I182" s="72"/>
    </row>
    <row r="183" spans="1:9" ht="36" customHeight="1">
      <c r="A183" s="88"/>
      <c r="B183" s="88"/>
      <c r="C183" s="88"/>
      <c r="D183" s="88"/>
      <c r="E183" s="450"/>
      <c r="F183" s="458"/>
      <c r="G183" s="72"/>
      <c r="H183" s="443"/>
      <c r="I183" s="72"/>
    </row>
    <row r="184" spans="1:9" ht="36" customHeight="1">
      <c r="A184" s="88"/>
      <c r="B184" s="88"/>
      <c r="C184" s="88"/>
      <c r="D184" s="88"/>
      <c r="E184" s="450"/>
      <c r="F184" s="458"/>
      <c r="G184" s="72"/>
      <c r="H184" s="443"/>
      <c r="I184" s="72"/>
    </row>
    <row r="185" spans="1:9" ht="36" customHeight="1">
      <c r="A185" s="88"/>
      <c r="B185" s="88"/>
      <c r="C185" s="88"/>
      <c r="D185" s="88"/>
      <c r="E185" s="450"/>
      <c r="F185" s="458"/>
      <c r="G185" s="72"/>
      <c r="H185" s="443"/>
      <c r="I185" s="72"/>
    </row>
    <row r="186" spans="1:9" ht="36" customHeight="1">
      <c r="A186" s="88"/>
      <c r="B186" s="88"/>
      <c r="C186" s="88"/>
      <c r="D186" s="88"/>
      <c r="E186" s="450"/>
      <c r="F186" s="458"/>
      <c r="G186" s="72"/>
      <c r="H186" s="443"/>
      <c r="I186" s="72"/>
    </row>
    <row r="187" spans="1:9" ht="36" customHeight="1">
      <c r="A187" s="88"/>
      <c r="B187" s="88"/>
      <c r="C187" s="88"/>
      <c r="D187" s="88"/>
      <c r="E187" s="450"/>
      <c r="F187" s="458"/>
      <c r="G187" s="72"/>
      <c r="H187" s="443"/>
      <c r="I187" s="72"/>
    </row>
    <row r="188" spans="1:9" ht="36" customHeight="1">
      <c r="A188" s="88"/>
      <c r="B188" s="88"/>
      <c r="C188" s="88"/>
      <c r="D188" s="88"/>
      <c r="E188" s="450"/>
      <c r="F188" s="458"/>
      <c r="G188" s="72"/>
      <c r="H188" s="443"/>
      <c r="I188" s="72"/>
    </row>
    <row r="189" spans="1:9" ht="36" customHeight="1">
      <c r="A189" s="88"/>
      <c r="B189" s="88"/>
      <c r="C189" s="88"/>
      <c r="D189" s="88"/>
      <c r="E189" s="450"/>
      <c r="F189" s="458"/>
      <c r="G189" s="72"/>
      <c r="H189" s="443"/>
      <c r="I189" s="72"/>
    </row>
    <row r="190" spans="1:9" ht="36" customHeight="1">
      <c r="A190" s="88"/>
      <c r="B190" s="88"/>
      <c r="C190" s="88"/>
      <c r="D190" s="88"/>
      <c r="E190" s="450"/>
      <c r="F190" s="458"/>
      <c r="G190" s="72"/>
      <c r="H190" s="443"/>
      <c r="I190" s="72"/>
    </row>
    <row r="191" spans="1:9" ht="36" customHeight="1">
      <c r="A191" s="88"/>
      <c r="B191" s="88"/>
      <c r="C191" s="88"/>
      <c r="D191" s="88"/>
      <c r="E191" s="450"/>
      <c r="F191" s="458"/>
      <c r="G191" s="72"/>
      <c r="H191" s="443"/>
      <c r="I191" s="72"/>
    </row>
    <row r="192" spans="1:9" ht="36" customHeight="1">
      <c r="A192" s="88"/>
      <c r="B192" s="88"/>
      <c r="C192" s="88"/>
      <c r="D192" s="88"/>
      <c r="E192" s="450"/>
      <c r="F192" s="458"/>
      <c r="G192" s="72"/>
      <c r="H192" s="443"/>
      <c r="I192" s="72"/>
    </row>
    <row r="193" spans="1:9" ht="36" customHeight="1">
      <c r="A193" s="88"/>
      <c r="B193" s="88"/>
      <c r="C193" s="88"/>
      <c r="D193" s="88"/>
      <c r="E193" s="450"/>
      <c r="F193" s="458"/>
      <c r="G193" s="72"/>
      <c r="H193" s="443"/>
      <c r="I193" s="72"/>
    </row>
    <row r="194" spans="1:9" ht="36" customHeight="1">
      <c r="A194" s="88"/>
      <c r="B194" s="88"/>
      <c r="C194" s="88"/>
      <c r="D194" s="88"/>
      <c r="E194" s="450"/>
      <c r="F194" s="458"/>
      <c r="G194" s="72"/>
      <c r="H194" s="443"/>
      <c r="I194" s="72"/>
    </row>
    <row r="195" spans="1:9" ht="36" customHeight="1">
      <c r="A195" s="88"/>
      <c r="B195" s="88"/>
      <c r="C195" s="88"/>
      <c r="D195" s="88"/>
      <c r="E195" s="450"/>
      <c r="F195" s="458"/>
      <c r="G195" s="72"/>
      <c r="H195" s="443"/>
      <c r="I195" s="72"/>
    </row>
    <row r="196" spans="1:9" ht="36" customHeight="1">
      <c r="A196" s="88"/>
      <c r="B196" s="88"/>
      <c r="C196" s="88"/>
      <c r="D196" s="88"/>
      <c r="E196" s="450"/>
      <c r="F196" s="458"/>
      <c r="G196" s="72"/>
      <c r="H196" s="443"/>
      <c r="I196" s="72"/>
    </row>
    <row r="197" spans="1:9" ht="36" customHeight="1">
      <c r="A197" s="88"/>
      <c r="B197" s="88"/>
      <c r="C197" s="88"/>
      <c r="D197" s="88"/>
      <c r="E197" s="450"/>
      <c r="F197" s="458"/>
      <c r="G197" s="72"/>
      <c r="H197" s="443"/>
      <c r="I197" s="72"/>
    </row>
    <row r="198" spans="1:9" ht="36" customHeight="1">
      <c r="A198" s="88"/>
      <c r="B198" s="88"/>
      <c r="C198" s="88"/>
      <c r="D198" s="88"/>
      <c r="E198" s="450"/>
      <c r="F198" s="458"/>
      <c r="G198" s="72"/>
      <c r="H198" s="443"/>
      <c r="I198" s="72"/>
    </row>
    <row r="199" spans="1:9" ht="36" customHeight="1">
      <c r="A199" s="88"/>
      <c r="B199" s="88"/>
      <c r="C199" s="88"/>
      <c r="D199" s="88"/>
      <c r="E199" s="450"/>
      <c r="F199" s="458"/>
      <c r="G199" s="72"/>
      <c r="H199" s="443"/>
      <c r="I199" s="72"/>
    </row>
    <row r="200" spans="1:9" ht="36" customHeight="1">
      <c r="A200" s="88"/>
      <c r="B200" s="88"/>
      <c r="C200" s="88"/>
      <c r="D200" s="88"/>
      <c r="E200" s="450"/>
      <c r="F200" s="458"/>
      <c r="G200" s="72"/>
      <c r="H200" s="443"/>
      <c r="I200" s="72"/>
    </row>
    <row r="201" spans="1:9" ht="36" customHeight="1">
      <c r="A201" s="88"/>
      <c r="B201" s="88"/>
      <c r="C201" s="88"/>
      <c r="D201" s="88"/>
      <c r="E201" s="450"/>
      <c r="F201" s="458"/>
      <c r="G201" s="72"/>
      <c r="H201" s="443"/>
      <c r="I201" s="72"/>
    </row>
    <row r="202" spans="1:9" ht="36" customHeight="1">
      <c r="A202" s="88"/>
      <c r="B202" s="88"/>
      <c r="C202" s="88"/>
      <c r="D202" s="88"/>
      <c r="E202" s="450"/>
      <c r="F202" s="458"/>
      <c r="G202" s="72"/>
      <c r="H202" s="443"/>
      <c r="I202" s="72"/>
    </row>
    <row r="203" spans="1:9" ht="36" customHeight="1">
      <c r="A203" s="88"/>
      <c r="B203" s="88"/>
      <c r="C203" s="88"/>
      <c r="D203" s="88"/>
      <c r="E203" s="450"/>
      <c r="F203" s="458"/>
      <c r="G203" s="72"/>
      <c r="H203" s="443"/>
      <c r="I203" s="72"/>
    </row>
    <row r="204" spans="1:9" ht="36" customHeight="1">
      <c r="A204" s="88"/>
      <c r="B204" s="88"/>
      <c r="C204" s="88"/>
      <c r="D204" s="88"/>
      <c r="E204" s="450"/>
      <c r="F204" s="458"/>
      <c r="G204" s="72"/>
      <c r="H204" s="443"/>
      <c r="I204" s="72"/>
    </row>
    <row r="205" spans="1:9" ht="36" customHeight="1">
      <c r="A205" s="88"/>
      <c r="B205" s="88"/>
      <c r="C205" s="88"/>
      <c r="D205" s="88"/>
      <c r="E205" s="450"/>
      <c r="F205" s="458"/>
      <c r="G205" s="72"/>
      <c r="H205" s="443"/>
      <c r="I205" s="72"/>
    </row>
    <row r="206" spans="1:9" ht="36" customHeight="1">
      <c r="A206" s="88"/>
      <c r="B206" s="88"/>
      <c r="C206" s="88"/>
      <c r="D206" s="88"/>
      <c r="E206" s="450"/>
      <c r="F206" s="458"/>
      <c r="G206" s="72"/>
      <c r="H206" s="443"/>
      <c r="I206" s="72"/>
    </row>
    <row r="207" spans="1:9" ht="36" customHeight="1">
      <c r="A207" s="88"/>
      <c r="B207" s="88"/>
      <c r="C207" s="88"/>
      <c r="D207" s="88"/>
      <c r="E207" s="450"/>
      <c r="F207" s="458"/>
      <c r="G207" s="72"/>
      <c r="H207" s="443"/>
      <c r="I207" s="72"/>
    </row>
    <row r="208" spans="1:9" ht="36" customHeight="1">
      <c r="A208" s="88"/>
      <c r="B208" s="88"/>
      <c r="C208" s="88"/>
      <c r="D208" s="88"/>
      <c r="E208" s="450"/>
      <c r="F208" s="458"/>
      <c r="G208" s="72"/>
      <c r="H208" s="443"/>
      <c r="I208" s="72"/>
    </row>
    <row r="209" spans="1:9" ht="36" customHeight="1">
      <c r="A209" s="88"/>
      <c r="B209" s="88"/>
      <c r="C209" s="88"/>
      <c r="D209" s="88"/>
      <c r="E209" s="450"/>
      <c r="F209" s="458"/>
      <c r="G209" s="72"/>
      <c r="H209" s="443"/>
      <c r="I209" s="72"/>
    </row>
    <row r="210" spans="1:9" ht="36" customHeight="1">
      <c r="A210" s="88"/>
      <c r="B210" s="88"/>
      <c r="C210" s="88"/>
      <c r="D210" s="88"/>
      <c r="E210" s="450"/>
      <c r="F210" s="458"/>
      <c r="G210" s="72"/>
      <c r="H210" s="443"/>
      <c r="I210" s="72"/>
    </row>
    <row r="211" spans="1:9" ht="36" customHeight="1">
      <c r="A211" s="88"/>
      <c r="B211" s="88"/>
      <c r="C211" s="88"/>
      <c r="D211" s="88"/>
      <c r="E211" s="450"/>
      <c r="F211" s="458"/>
      <c r="G211" s="72"/>
      <c r="H211" s="443"/>
      <c r="I211" s="72"/>
    </row>
    <row r="212" spans="1:9" ht="36" customHeight="1">
      <c r="A212" s="88"/>
      <c r="B212" s="88"/>
      <c r="C212" s="88"/>
      <c r="D212" s="88"/>
      <c r="E212" s="450"/>
      <c r="F212" s="458"/>
      <c r="G212" s="72"/>
      <c r="H212" s="443"/>
      <c r="I212" s="72"/>
    </row>
    <row r="213" spans="1:9" ht="36" customHeight="1">
      <c r="A213" s="88"/>
      <c r="B213" s="88"/>
      <c r="C213" s="88"/>
      <c r="D213" s="88"/>
      <c r="E213" s="450"/>
      <c r="F213" s="458"/>
      <c r="G213" s="72"/>
      <c r="H213" s="443"/>
      <c r="I213" s="72"/>
    </row>
    <row r="214" spans="1:9" ht="36" customHeight="1">
      <c r="A214" s="88"/>
      <c r="B214" s="88"/>
      <c r="C214" s="88"/>
      <c r="D214" s="88"/>
      <c r="E214" s="450"/>
      <c r="F214" s="458"/>
      <c r="G214" s="72"/>
      <c r="H214" s="443"/>
      <c r="I214" s="72"/>
    </row>
    <row r="215" spans="1:9" ht="36" customHeight="1">
      <c r="A215" s="88"/>
      <c r="B215" s="88"/>
      <c r="C215" s="88"/>
      <c r="D215" s="88"/>
      <c r="E215" s="450"/>
      <c r="F215" s="458"/>
      <c r="G215" s="72"/>
      <c r="H215" s="443"/>
      <c r="I215" s="72"/>
    </row>
    <row r="216" spans="1:9" ht="36" customHeight="1">
      <c r="A216" s="88"/>
      <c r="B216" s="88"/>
      <c r="C216" s="88"/>
      <c r="D216" s="88"/>
      <c r="E216" s="450"/>
      <c r="F216" s="458"/>
      <c r="G216" s="72"/>
      <c r="H216" s="443"/>
      <c r="I216" s="72"/>
    </row>
    <row r="217" spans="1:9" ht="36" customHeight="1">
      <c r="A217" s="88"/>
      <c r="B217" s="88"/>
      <c r="C217" s="88"/>
      <c r="D217" s="88"/>
      <c r="E217" s="450"/>
      <c r="F217" s="458"/>
      <c r="G217" s="72"/>
      <c r="H217" s="443"/>
      <c r="I217" s="72"/>
    </row>
    <row r="218" spans="1:9" ht="36" customHeight="1">
      <c r="A218" s="88"/>
      <c r="B218" s="88"/>
      <c r="C218" s="88"/>
      <c r="D218" s="88"/>
      <c r="E218" s="450"/>
      <c r="F218" s="458"/>
      <c r="G218" s="72"/>
      <c r="H218" s="443"/>
      <c r="I218" s="72"/>
    </row>
    <row r="219" spans="1:9" ht="36" customHeight="1">
      <c r="A219" s="88"/>
      <c r="B219" s="88"/>
      <c r="C219" s="88"/>
      <c r="D219" s="88"/>
      <c r="E219" s="450"/>
      <c r="F219" s="458"/>
      <c r="G219" s="72"/>
      <c r="H219" s="443"/>
      <c r="I219" s="72"/>
    </row>
    <row r="220" spans="1:9" ht="36" customHeight="1">
      <c r="A220" s="88"/>
      <c r="B220" s="88"/>
      <c r="C220" s="88"/>
      <c r="D220" s="88"/>
      <c r="E220" s="450"/>
      <c r="F220" s="458"/>
      <c r="G220" s="72"/>
      <c r="H220" s="443"/>
      <c r="I220" s="72"/>
    </row>
    <row r="221" spans="1:9" ht="36" customHeight="1">
      <c r="A221" s="88"/>
      <c r="B221" s="88"/>
      <c r="C221" s="88"/>
      <c r="D221" s="88"/>
      <c r="E221" s="450"/>
      <c r="F221" s="458"/>
      <c r="G221" s="72"/>
      <c r="H221" s="443"/>
      <c r="I221" s="72"/>
    </row>
    <row r="222" spans="1:9" ht="36" customHeight="1">
      <c r="A222" s="88"/>
      <c r="B222" s="88"/>
      <c r="C222" s="88"/>
      <c r="D222" s="88"/>
      <c r="E222" s="450"/>
      <c r="F222" s="458"/>
      <c r="G222" s="72"/>
      <c r="H222" s="443"/>
      <c r="I222" s="72"/>
    </row>
    <row r="223" spans="1:9" ht="36" customHeight="1">
      <c r="A223" s="88"/>
      <c r="B223" s="88"/>
      <c r="C223" s="88"/>
      <c r="D223" s="88"/>
      <c r="E223" s="450"/>
      <c r="F223" s="458"/>
      <c r="G223" s="72"/>
      <c r="H223" s="443"/>
      <c r="I223" s="72"/>
    </row>
    <row r="224" spans="1:9" ht="36" customHeight="1">
      <c r="A224" s="88"/>
      <c r="B224" s="88"/>
      <c r="C224" s="88"/>
      <c r="D224" s="88"/>
      <c r="E224" s="450"/>
      <c r="F224" s="458"/>
      <c r="G224" s="72"/>
      <c r="H224" s="443"/>
      <c r="I224" s="72"/>
    </row>
    <row r="225" spans="1:9" ht="36" customHeight="1">
      <c r="A225" s="88"/>
      <c r="B225" s="88"/>
      <c r="C225" s="88"/>
      <c r="D225" s="88"/>
      <c r="E225" s="450"/>
      <c r="F225" s="458"/>
      <c r="G225" s="72"/>
      <c r="H225" s="443"/>
      <c r="I225" s="72"/>
    </row>
    <row r="226" spans="1:9" ht="36" customHeight="1">
      <c r="A226" s="88"/>
      <c r="B226" s="88"/>
      <c r="C226" s="88"/>
      <c r="D226" s="88"/>
      <c r="E226" s="450"/>
      <c r="F226" s="458"/>
      <c r="G226" s="72"/>
      <c r="H226" s="443"/>
      <c r="I226" s="72"/>
    </row>
    <row r="227" spans="1:9" ht="36" customHeight="1">
      <c r="A227" s="88"/>
      <c r="B227" s="88"/>
      <c r="C227" s="88"/>
      <c r="D227" s="88"/>
      <c r="E227" s="450"/>
      <c r="F227" s="458"/>
      <c r="G227" s="72"/>
      <c r="H227" s="443"/>
      <c r="I227" s="72"/>
    </row>
    <row r="228" spans="1:9" ht="36" customHeight="1">
      <c r="A228" s="88"/>
      <c r="B228" s="88"/>
      <c r="C228" s="88"/>
      <c r="D228" s="88"/>
      <c r="E228" s="450"/>
      <c r="F228" s="458"/>
      <c r="G228" s="72"/>
      <c r="H228" s="443"/>
      <c r="I228" s="72"/>
    </row>
    <row r="229" spans="1:9" ht="36" customHeight="1">
      <c r="A229" s="88"/>
      <c r="B229" s="88"/>
      <c r="C229" s="88"/>
      <c r="D229" s="88"/>
      <c r="E229" s="450"/>
      <c r="F229" s="458"/>
      <c r="G229" s="72"/>
      <c r="H229" s="443"/>
      <c r="I229" s="72"/>
    </row>
    <row r="230" spans="1:9" ht="36" customHeight="1">
      <c r="A230" s="88"/>
      <c r="B230" s="88"/>
      <c r="C230" s="88"/>
      <c r="D230" s="88"/>
      <c r="E230" s="450"/>
      <c r="F230" s="458"/>
      <c r="G230" s="72"/>
      <c r="H230" s="443"/>
      <c r="I230" s="72"/>
    </row>
    <row r="231" spans="1:9" ht="36" customHeight="1">
      <c r="A231" s="88"/>
      <c r="B231" s="88"/>
      <c r="C231" s="88"/>
      <c r="D231" s="88"/>
      <c r="E231" s="450"/>
      <c r="F231" s="458"/>
      <c r="G231" s="72"/>
      <c r="H231" s="443"/>
      <c r="I231" s="72"/>
    </row>
    <row r="232" spans="1:9" ht="36" customHeight="1">
      <c r="A232" s="88"/>
      <c r="B232" s="88"/>
      <c r="C232" s="88"/>
      <c r="D232" s="88"/>
      <c r="E232" s="450"/>
      <c r="F232" s="458"/>
      <c r="G232" s="72"/>
      <c r="H232" s="443"/>
      <c r="I232" s="72"/>
    </row>
    <row r="233" spans="1:9" ht="36" customHeight="1">
      <c r="A233" s="88"/>
      <c r="B233" s="88"/>
      <c r="C233" s="88"/>
      <c r="D233" s="88"/>
      <c r="E233" s="450"/>
      <c r="F233" s="458"/>
      <c r="G233" s="72"/>
      <c r="H233" s="443"/>
      <c r="I233" s="72"/>
    </row>
    <row r="234" spans="1:9" ht="36" customHeight="1">
      <c r="A234" s="88"/>
      <c r="B234" s="88"/>
      <c r="C234" s="88"/>
      <c r="D234" s="88"/>
      <c r="E234" s="450"/>
      <c r="F234" s="458"/>
      <c r="G234" s="72"/>
      <c r="H234" s="443"/>
      <c r="I234" s="72"/>
    </row>
    <row r="235" spans="1:9" ht="36" customHeight="1">
      <c r="A235" s="88"/>
      <c r="B235" s="88"/>
      <c r="C235" s="88"/>
      <c r="D235" s="88"/>
      <c r="E235" s="450"/>
      <c r="F235" s="458"/>
      <c r="G235" s="72"/>
      <c r="H235" s="443"/>
      <c r="I235" s="72"/>
    </row>
    <row r="236" spans="1:9" ht="36" customHeight="1">
      <c r="A236" s="88"/>
      <c r="B236" s="88"/>
      <c r="C236" s="88"/>
      <c r="D236" s="88"/>
      <c r="E236" s="450"/>
      <c r="F236" s="458"/>
      <c r="G236" s="72"/>
      <c r="H236" s="443"/>
      <c r="I236" s="72"/>
    </row>
    <row r="237" spans="1:9" ht="36" customHeight="1">
      <c r="A237" s="88"/>
      <c r="B237" s="88"/>
      <c r="C237" s="88"/>
      <c r="D237" s="88"/>
      <c r="E237" s="450"/>
      <c r="F237" s="458"/>
      <c r="G237" s="72"/>
      <c r="H237" s="443"/>
      <c r="I237" s="72"/>
    </row>
    <row r="238" spans="1:9" ht="36" customHeight="1">
      <c r="A238" s="88"/>
      <c r="B238" s="88"/>
      <c r="C238" s="88"/>
      <c r="D238" s="88"/>
      <c r="E238" s="450"/>
      <c r="F238" s="458"/>
      <c r="G238" s="72"/>
      <c r="H238" s="443"/>
      <c r="I238" s="72"/>
    </row>
    <row r="239" spans="1:9" ht="36" customHeight="1">
      <c r="A239" s="88"/>
      <c r="B239" s="88"/>
      <c r="C239" s="88"/>
      <c r="D239" s="88"/>
      <c r="E239" s="450"/>
      <c r="F239" s="458"/>
      <c r="G239" s="72"/>
      <c r="H239" s="443"/>
      <c r="I239" s="72"/>
    </row>
    <row r="240" spans="1:9" ht="36" customHeight="1">
      <c r="A240" s="88"/>
      <c r="B240" s="88"/>
      <c r="C240" s="88"/>
      <c r="D240" s="88"/>
      <c r="E240" s="450"/>
      <c r="F240" s="458"/>
      <c r="G240" s="72"/>
      <c r="H240" s="443"/>
      <c r="I240" s="72"/>
    </row>
    <row r="241" spans="1:9" ht="36" customHeight="1">
      <c r="A241" s="88"/>
      <c r="B241" s="88"/>
      <c r="C241" s="88"/>
      <c r="D241" s="88"/>
      <c r="E241" s="450"/>
      <c r="F241" s="458"/>
      <c r="G241" s="72"/>
      <c r="H241" s="443"/>
      <c r="I241" s="72"/>
    </row>
    <row r="242" spans="1:9" ht="36" customHeight="1">
      <c r="A242" s="88"/>
      <c r="B242" s="88"/>
      <c r="C242" s="88"/>
      <c r="D242" s="88"/>
      <c r="E242" s="450"/>
      <c r="F242" s="458"/>
      <c r="G242" s="72"/>
      <c r="H242" s="443"/>
      <c r="I242" s="72"/>
    </row>
    <row r="243" spans="1:9" ht="36" customHeight="1">
      <c r="A243" s="88"/>
      <c r="B243" s="88"/>
      <c r="C243" s="88"/>
      <c r="D243" s="88"/>
      <c r="E243" s="450"/>
      <c r="F243" s="458"/>
      <c r="G243" s="72"/>
      <c r="H243" s="443"/>
      <c r="I243" s="72"/>
    </row>
    <row r="244" spans="1:9" ht="36" customHeight="1">
      <c r="A244" s="88"/>
      <c r="B244" s="88"/>
      <c r="C244" s="88"/>
      <c r="D244" s="88"/>
      <c r="E244" s="450"/>
      <c r="F244" s="458"/>
      <c r="G244" s="72"/>
      <c r="H244" s="443"/>
      <c r="I244" s="72"/>
    </row>
    <row r="245" spans="1:9" ht="36" customHeight="1">
      <c r="A245" s="88"/>
      <c r="B245" s="88"/>
      <c r="C245" s="88"/>
      <c r="D245" s="88"/>
      <c r="E245" s="450"/>
      <c r="F245" s="458"/>
      <c r="G245" s="72"/>
      <c r="H245" s="443"/>
      <c r="I245" s="72"/>
    </row>
    <row r="246" spans="1:9" ht="36" customHeight="1">
      <c r="A246" s="88"/>
      <c r="B246" s="88"/>
      <c r="C246" s="88"/>
      <c r="D246" s="88"/>
      <c r="E246" s="450"/>
      <c r="F246" s="458"/>
      <c r="G246" s="72"/>
      <c r="H246" s="443"/>
      <c r="I246" s="72"/>
    </row>
    <row r="247" spans="1:9" ht="36" customHeight="1">
      <c r="A247" s="88"/>
      <c r="B247" s="88"/>
      <c r="C247" s="88"/>
      <c r="D247" s="88"/>
      <c r="E247" s="450"/>
      <c r="F247" s="458"/>
      <c r="G247" s="72"/>
      <c r="H247" s="443"/>
      <c r="I247" s="72"/>
    </row>
    <row r="248" spans="1:9" ht="36" customHeight="1">
      <c r="A248" s="88"/>
      <c r="B248" s="88"/>
      <c r="C248" s="88"/>
      <c r="D248" s="88"/>
      <c r="E248" s="450"/>
      <c r="F248" s="458"/>
      <c r="G248" s="72"/>
      <c r="H248" s="443"/>
      <c r="I248" s="72"/>
    </row>
    <row r="249" spans="1:9" ht="36" customHeight="1">
      <c r="A249" s="88"/>
      <c r="B249" s="88"/>
      <c r="C249" s="88"/>
      <c r="D249" s="88"/>
      <c r="E249" s="450"/>
      <c r="F249" s="458"/>
      <c r="G249" s="72"/>
      <c r="H249" s="443"/>
      <c r="I249" s="72"/>
    </row>
    <row r="250" spans="1:9" ht="36" customHeight="1">
      <c r="A250" s="88"/>
      <c r="B250" s="88"/>
      <c r="C250" s="88"/>
      <c r="D250" s="88"/>
      <c r="E250" s="450"/>
      <c r="F250" s="458"/>
      <c r="G250" s="72"/>
      <c r="H250" s="443"/>
      <c r="I250" s="72"/>
    </row>
    <row r="251" spans="1:9" ht="36" customHeight="1">
      <c r="A251" s="88"/>
      <c r="B251" s="88"/>
      <c r="C251" s="88"/>
      <c r="D251" s="88"/>
      <c r="E251" s="450"/>
      <c r="F251" s="458"/>
      <c r="G251" s="72"/>
      <c r="H251" s="443"/>
      <c r="I251" s="72"/>
    </row>
    <row r="252" spans="1:9" ht="36" customHeight="1">
      <c r="A252" s="88"/>
      <c r="B252" s="88"/>
      <c r="C252" s="88"/>
      <c r="D252" s="88"/>
      <c r="E252" s="450"/>
      <c r="F252" s="458"/>
      <c r="G252" s="72"/>
      <c r="H252" s="443"/>
      <c r="I252" s="72"/>
    </row>
    <row r="253" spans="1:9" ht="36" customHeight="1">
      <c r="A253" s="88"/>
      <c r="B253" s="88"/>
      <c r="C253" s="88"/>
      <c r="D253" s="88"/>
      <c r="E253" s="450"/>
      <c r="F253" s="458"/>
      <c r="G253" s="72"/>
      <c r="H253" s="443"/>
      <c r="I253" s="72"/>
    </row>
    <row r="254" spans="1:9" ht="36" customHeight="1">
      <c r="A254" s="88"/>
      <c r="B254" s="88"/>
      <c r="C254" s="88"/>
      <c r="D254" s="88"/>
      <c r="E254" s="450"/>
      <c r="F254" s="458"/>
      <c r="G254" s="72"/>
      <c r="H254" s="443"/>
      <c r="I254" s="72"/>
    </row>
    <row r="255" spans="1:9" ht="36" customHeight="1">
      <c r="A255" s="88"/>
      <c r="B255" s="88"/>
      <c r="C255" s="88"/>
      <c r="D255" s="88"/>
      <c r="E255" s="450"/>
      <c r="F255" s="458"/>
      <c r="G255" s="72"/>
      <c r="H255" s="443"/>
      <c r="I255" s="72"/>
    </row>
    <row r="256" spans="1:9" ht="36" customHeight="1">
      <c r="A256" s="88"/>
      <c r="B256" s="88"/>
      <c r="C256" s="88"/>
      <c r="D256" s="88"/>
      <c r="E256" s="450"/>
      <c r="F256" s="458"/>
      <c r="G256" s="72"/>
      <c r="H256" s="443"/>
      <c r="I256" s="72"/>
    </row>
    <row r="257" spans="1:9" ht="36" customHeight="1">
      <c r="A257" s="88"/>
      <c r="B257" s="88"/>
      <c r="C257" s="88"/>
      <c r="D257" s="88"/>
      <c r="E257" s="450"/>
      <c r="F257" s="458"/>
      <c r="G257" s="72"/>
      <c r="H257" s="443"/>
      <c r="I257" s="72"/>
    </row>
    <row r="258" spans="1:9" ht="36" customHeight="1">
      <c r="A258" s="88"/>
      <c r="B258" s="88"/>
      <c r="C258" s="88"/>
      <c r="D258" s="88"/>
      <c r="E258" s="450"/>
      <c r="F258" s="458"/>
      <c r="G258" s="72"/>
      <c r="H258" s="443"/>
      <c r="I258" s="72"/>
    </row>
    <row r="259" spans="1:9" ht="36" customHeight="1">
      <c r="A259" s="88"/>
      <c r="B259" s="88"/>
      <c r="C259" s="88"/>
      <c r="D259" s="88"/>
      <c r="E259" s="450"/>
      <c r="F259" s="458"/>
      <c r="G259" s="72"/>
      <c r="H259" s="443"/>
      <c r="I259" s="72"/>
    </row>
    <row r="260" spans="1:9" ht="36" customHeight="1">
      <c r="A260" s="88"/>
      <c r="B260" s="88"/>
      <c r="C260" s="88"/>
      <c r="D260" s="88"/>
      <c r="E260" s="450"/>
      <c r="F260" s="458"/>
      <c r="G260" s="72"/>
      <c r="H260" s="443"/>
      <c r="I260" s="72"/>
    </row>
    <row r="261" spans="1:9" ht="36" customHeight="1">
      <c r="A261" s="88"/>
      <c r="B261" s="88"/>
      <c r="C261" s="88"/>
      <c r="D261" s="88"/>
      <c r="E261" s="450"/>
      <c r="F261" s="458"/>
      <c r="G261" s="72"/>
      <c r="H261" s="443"/>
      <c r="I261" s="72"/>
    </row>
    <row r="262" spans="1:9" ht="36" customHeight="1">
      <c r="A262" s="88"/>
      <c r="B262" s="88"/>
      <c r="C262" s="88"/>
      <c r="D262" s="88"/>
      <c r="E262" s="450"/>
      <c r="F262" s="458"/>
      <c r="G262" s="72"/>
      <c r="H262" s="443"/>
      <c r="I262" s="72"/>
    </row>
    <row r="263" spans="1:9" ht="36" customHeight="1">
      <c r="A263" s="88"/>
      <c r="B263" s="88"/>
      <c r="C263" s="88"/>
      <c r="D263" s="88"/>
      <c r="E263" s="450"/>
      <c r="F263" s="458"/>
      <c r="G263" s="72"/>
      <c r="H263" s="443"/>
      <c r="I263" s="72"/>
    </row>
    <row r="264" spans="1:9" ht="36" customHeight="1">
      <c r="A264" s="88"/>
      <c r="B264" s="88"/>
      <c r="C264" s="88"/>
      <c r="D264" s="88"/>
      <c r="E264" s="450"/>
      <c r="F264" s="458"/>
      <c r="G264" s="72"/>
      <c r="H264" s="443"/>
      <c r="I264" s="72"/>
    </row>
    <row r="265" spans="1:9" ht="36" customHeight="1">
      <c r="A265" s="88"/>
      <c r="B265" s="88"/>
      <c r="C265" s="88"/>
      <c r="D265" s="88"/>
      <c r="E265" s="450"/>
      <c r="F265" s="458"/>
      <c r="G265" s="72"/>
      <c r="H265" s="443"/>
      <c r="I265" s="72"/>
    </row>
    <row r="266" spans="1:9" ht="36" customHeight="1">
      <c r="A266" s="88"/>
      <c r="B266" s="88"/>
      <c r="C266" s="88"/>
      <c r="D266" s="88"/>
      <c r="E266" s="450"/>
      <c r="F266" s="458"/>
      <c r="G266" s="72"/>
      <c r="H266" s="443"/>
      <c r="I266" s="72"/>
    </row>
    <row r="267" spans="1:9" ht="36" customHeight="1">
      <c r="A267" s="88"/>
      <c r="B267" s="88"/>
      <c r="C267" s="88"/>
      <c r="D267" s="88"/>
      <c r="E267" s="450"/>
      <c r="F267" s="458"/>
      <c r="G267" s="72"/>
      <c r="H267" s="443"/>
      <c r="I267" s="72"/>
    </row>
    <row r="268" spans="1:9" ht="36" customHeight="1">
      <c r="A268" s="88"/>
      <c r="B268" s="88"/>
      <c r="C268" s="88"/>
      <c r="D268" s="88"/>
      <c r="E268" s="450"/>
      <c r="F268" s="458"/>
      <c r="G268" s="72"/>
      <c r="H268" s="443"/>
      <c r="I268" s="72"/>
    </row>
    <row r="269" spans="1:9" ht="36" customHeight="1">
      <c r="A269" s="88"/>
      <c r="B269" s="88"/>
      <c r="C269" s="88"/>
      <c r="D269" s="88"/>
      <c r="E269" s="450"/>
      <c r="F269" s="458"/>
      <c r="G269" s="72"/>
      <c r="H269" s="443"/>
      <c r="I269" s="72"/>
    </row>
    <row r="270" spans="1:9" ht="36" customHeight="1">
      <c r="A270" s="88"/>
      <c r="B270" s="88"/>
      <c r="C270" s="88"/>
      <c r="D270" s="88"/>
      <c r="E270" s="450"/>
      <c r="F270" s="458"/>
      <c r="G270" s="72"/>
      <c r="H270" s="443"/>
      <c r="I270" s="72"/>
    </row>
    <row r="271" spans="1:9" ht="36" customHeight="1">
      <c r="A271" s="88"/>
      <c r="B271" s="88"/>
      <c r="C271" s="88"/>
      <c r="D271" s="88"/>
      <c r="E271" s="450"/>
      <c r="F271" s="458"/>
      <c r="G271" s="72"/>
      <c r="H271" s="443"/>
      <c r="I271" s="72"/>
    </row>
    <row r="272" spans="1:9" ht="36" customHeight="1">
      <c r="A272" s="88"/>
      <c r="B272" s="88"/>
      <c r="C272" s="88"/>
      <c r="D272" s="88"/>
      <c r="E272" s="450"/>
      <c r="F272" s="458"/>
      <c r="G272" s="72"/>
      <c r="H272" s="443"/>
      <c r="I272" s="72"/>
    </row>
    <row r="273" spans="1:9" ht="36" customHeight="1">
      <c r="A273" s="88"/>
      <c r="B273" s="88"/>
      <c r="C273" s="88"/>
      <c r="D273" s="88"/>
      <c r="E273" s="450"/>
      <c r="F273" s="458"/>
      <c r="G273" s="72"/>
      <c r="H273" s="443"/>
      <c r="I273" s="72"/>
    </row>
    <row r="274" spans="1:9" ht="36" customHeight="1">
      <c r="A274" s="88"/>
      <c r="B274" s="88"/>
      <c r="C274" s="88"/>
      <c r="D274" s="88"/>
      <c r="E274" s="450"/>
      <c r="F274" s="458"/>
      <c r="G274" s="72"/>
      <c r="H274" s="443"/>
      <c r="I274" s="72"/>
    </row>
    <row r="275" spans="1:9" ht="36" customHeight="1">
      <c r="A275" s="88"/>
      <c r="B275" s="88"/>
      <c r="C275" s="88"/>
      <c r="D275" s="88"/>
      <c r="E275" s="450"/>
      <c r="F275" s="458"/>
      <c r="G275" s="72"/>
      <c r="H275" s="443"/>
      <c r="I275" s="72"/>
    </row>
    <row r="276" spans="1:9" ht="36" customHeight="1">
      <c r="A276" s="88"/>
      <c r="B276" s="88"/>
      <c r="C276" s="88"/>
      <c r="D276" s="88"/>
      <c r="E276" s="450"/>
      <c r="F276" s="458"/>
      <c r="G276" s="72"/>
      <c r="H276" s="443"/>
      <c r="I276" s="72"/>
    </row>
    <row r="277" spans="1:9" ht="36" customHeight="1">
      <c r="A277" s="88"/>
      <c r="B277" s="88"/>
      <c r="C277" s="88"/>
      <c r="D277" s="88"/>
      <c r="E277" s="450"/>
      <c r="F277" s="458"/>
      <c r="G277" s="72"/>
      <c r="H277" s="443"/>
      <c r="I277" s="72"/>
    </row>
    <row r="278" spans="1:9" ht="36" customHeight="1">
      <c r="A278" s="88"/>
      <c r="B278" s="88"/>
      <c r="C278" s="88"/>
      <c r="D278" s="88"/>
      <c r="E278" s="450"/>
      <c r="F278" s="458"/>
      <c r="G278" s="72"/>
      <c r="H278" s="443"/>
      <c r="I278" s="72"/>
    </row>
    <row r="279" spans="1:9" ht="36" customHeight="1">
      <c r="A279" s="88"/>
      <c r="B279" s="88"/>
      <c r="C279" s="88"/>
      <c r="D279" s="88"/>
      <c r="E279" s="450"/>
      <c r="F279" s="458"/>
      <c r="G279" s="72"/>
      <c r="H279" s="443"/>
      <c r="I279" s="72"/>
    </row>
    <row r="280" spans="1:9" ht="36" customHeight="1">
      <c r="A280" s="88"/>
      <c r="B280" s="88"/>
      <c r="C280" s="88"/>
      <c r="D280" s="88"/>
      <c r="E280" s="450"/>
      <c r="F280" s="458"/>
      <c r="G280" s="72"/>
      <c r="H280" s="443"/>
      <c r="I280" s="72"/>
    </row>
    <row r="281" spans="1:9" ht="36" customHeight="1">
      <c r="A281" s="88"/>
      <c r="B281" s="88"/>
      <c r="C281" s="88"/>
      <c r="D281" s="88"/>
      <c r="E281" s="450"/>
      <c r="F281" s="458"/>
      <c r="G281" s="72"/>
      <c r="H281" s="443"/>
      <c r="I281" s="72"/>
    </row>
    <row r="282" spans="1:9" ht="36" customHeight="1">
      <c r="A282" s="88"/>
      <c r="B282" s="88"/>
      <c r="C282" s="88"/>
      <c r="D282" s="88"/>
      <c r="E282" s="450"/>
      <c r="F282" s="458"/>
      <c r="G282" s="72"/>
      <c r="H282" s="443"/>
      <c r="I282" s="7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70" zoomScaleNormal="75" zoomScaleSheetLayoutView="70" zoomScalePageLayoutView="0" workbookViewId="0" topLeftCell="A1">
      <selection activeCell="A4" sqref="A4"/>
    </sheetView>
  </sheetViews>
  <sheetFormatPr defaultColWidth="9.140625" defaultRowHeight="24" customHeight="1"/>
  <cols>
    <col min="1" max="1" width="5.421875" style="31" customWidth="1"/>
    <col min="2" max="4" width="9.140625" style="31" customWidth="1"/>
    <col min="5" max="5" width="12.57421875" style="31" customWidth="1"/>
    <col min="6" max="7" width="9.140625" style="31" customWidth="1"/>
    <col min="8" max="8" width="33.8515625" style="153" customWidth="1"/>
    <col min="9" max="9" width="9.140625" style="31" customWidth="1"/>
    <col min="10" max="10" width="20.00390625" style="31" bestFit="1" customWidth="1"/>
    <col min="11" max="16384" width="9.140625" style="31" customWidth="1"/>
  </cols>
  <sheetData>
    <row r="1" spans="1:11" ht="24" customHeight="1" thickBot="1">
      <c r="A1" s="531" t="s">
        <v>0</v>
      </c>
      <c r="B1" s="532"/>
      <c r="C1" s="533"/>
      <c r="D1" s="533"/>
      <c r="E1" s="533"/>
      <c r="F1" s="534"/>
      <c r="G1" s="533"/>
      <c r="H1" s="535"/>
      <c r="K1" s="61"/>
    </row>
    <row r="2" spans="1:11" ht="35.25" customHeight="1">
      <c r="A2" s="536" t="s">
        <v>294</v>
      </c>
      <c r="B2" s="70"/>
      <c r="C2" s="70"/>
      <c r="D2" s="70"/>
      <c r="E2" s="70"/>
      <c r="F2" s="70"/>
      <c r="G2" s="70"/>
      <c r="H2" s="287"/>
      <c r="K2" s="640"/>
    </row>
    <row r="3" spans="1:11" ht="36.75" customHeight="1">
      <c r="A3" s="407" t="s">
        <v>296</v>
      </c>
      <c r="H3" s="289"/>
      <c r="K3" s="641"/>
    </row>
    <row r="4" spans="1:8" ht="39" customHeight="1">
      <c r="A4" s="290"/>
      <c r="B4" s="291" t="s">
        <v>213</v>
      </c>
      <c r="C4" s="292"/>
      <c r="D4" s="292"/>
      <c r="E4" s="292"/>
      <c r="F4" s="292"/>
      <c r="G4" s="292"/>
      <c r="H4" s="293"/>
    </row>
    <row r="5" spans="1:8" ht="42.75" customHeight="1" thickBot="1">
      <c r="A5" s="294"/>
      <c r="B5" s="295" t="s">
        <v>151</v>
      </c>
      <c r="C5" s="296"/>
      <c r="D5" s="296"/>
      <c r="E5" s="296"/>
      <c r="F5" s="296"/>
      <c r="G5" s="296"/>
      <c r="H5" s="297"/>
    </row>
    <row r="6" spans="1:8" ht="46.5" customHeight="1">
      <c r="A6" s="298"/>
      <c r="B6" s="612" t="s">
        <v>152</v>
      </c>
      <c r="C6" s="612"/>
      <c r="D6" s="612"/>
      <c r="E6" s="612"/>
      <c r="F6" s="612"/>
      <c r="G6" s="612"/>
      <c r="H6" s="613"/>
    </row>
    <row r="7" spans="1:8" ht="37.5" customHeight="1">
      <c r="A7" s="299"/>
      <c r="B7" s="610" t="s">
        <v>273</v>
      </c>
      <c r="C7" s="610"/>
      <c r="D7" s="610"/>
      <c r="E7" s="610"/>
      <c r="F7" s="610"/>
      <c r="G7" s="610"/>
      <c r="H7" s="611"/>
    </row>
    <row r="8" spans="1:8" ht="24" customHeight="1">
      <c r="A8" s="299"/>
      <c r="B8" s="300" t="s">
        <v>138</v>
      </c>
      <c r="C8" s="300"/>
      <c r="D8" s="301"/>
      <c r="E8" s="301"/>
      <c r="F8" s="302"/>
      <c r="G8" s="301"/>
      <c r="H8" s="303">
        <f>příjmy!G53</f>
        <v>58664836</v>
      </c>
    </row>
    <row r="9" spans="1:8" ht="24" customHeight="1">
      <c r="A9" s="299"/>
      <c r="B9" s="304" t="s">
        <v>139</v>
      </c>
      <c r="C9" s="300"/>
      <c r="D9" s="301"/>
      <c r="E9" s="301"/>
      <c r="F9" s="302"/>
      <c r="G9" s="301"/>
      <c r="H9" s="303">
        <f>'neinv.výdaje'!G193+'inv.výdaje'!F35</f>
        <v>78633700</v>
      </c>
    </row>
    <row r="10" spans="1:10" ht="24" customHeight="1">
      <c r="A10" s="299"/>
      <c r="B10" s="305" t="s">
        <v>144</v>
      </c>
      <c r="C10" s="305"/>
      <c r="D10" s="306"/>
      <c r="E10" s="306"/>
      <c r="F10" s="307"/>
      <c r="G10" s="306"/>
      <c r="H10" s="308">
        <f>H8-H9</f>
        <v>-19968864</v>
      </c>
      <c r="J10" s="153"/>
    </row>
    <row r="11" spans="1:10" ht="24" customHeight="1">
      <c r="A11" s="299"/>
      <c r="B11" s="309" t="s">
        <v>145</v>
      </c>
      <c r="C11" s="309"/>
      <c r="D11" s="310"/>
      <c r="E11" s="310"/>
      <c r="F11" s="311"/>
      <c r="G11" s="310"/>
      <c r="H11" s="312">
        <f>H9-H8</f>
        <v>19968864</v>
      </c>
      <c r="J11" s="639"/>
    </row>
    <row r="12" spans="1:8" ht="24" customHeight="1">
      <c r="A12" s="299"/>
      <c r="B12" s="313" t="s">
        <v>146</v>
      </c>
      <c r="C12" s="313"/>
      <c r="D12" s="284"/>
      <c r="E12" s="284"/>
      <c r="F12" s="314"/>
      <c r="G12" s="284"/>
      <c r="H12" s="315"/>
    </row>
    <row r="13" spans="1:8" ht="24" customHeight="1">
      <c r="A13" s="299"/>
      <c r="B13" s="313" t="s">
        <v>147</v>
      </c>
      <c r="C13" s="313"/>
      <c r="D13" s="284"/>
      <c r="E13" s="284"/>
      <c r="F13" s="314"/>
      <c r="G13" s="284"/>
      <c r="H13" s="315"/>
    </row>
    <row r="14" spans="1:8" ht="24" customHeight="1" thickBot="1">
      <c r="A14" s="316"/>
      <c r="B14" s="283" t="s">
        <v>148</v>
      </c>
      <c r="C14" s="283"/>
      <c r="D14" s="285"/>
      <c r="E14" s="285"/>
      <c r="F14" s="286"/>
      <c r="G14" s="285"/>
      <c r="H14" s="317"/>
    </row>
    <row r="15" spans="1:8" ht="24" customHeight="1" thickBot="1">
      <c r="A15" s="284"/>
      <c r="B15" s="284"/>
      <c r="C15" s="284"/>
      <c r="D15" s="284"/>
      <c r="E15" s="284"/>
      <c r="F15" s="314"/>
      <c r="G15" s="284"/>
      <c r="H15" s="318"/>
    </row>
    <row r="16" spans="1:10" ht="24" customHeight="1">
      <c r="A16" s="298"/>
      <c r="B16" s="319" t="s">
        <v>133</v>
      </c>
      <c r="C16" s="320"/>
      <c r="D16" s="320"/>
      <c r="E16" s="320"/>
      <c r="F16" s="321"/>
      <c r="G16" s="322"/>
      <c r="H16" s="323">
        <f>příjmy!H53</f>
        <v>58664836</v>
      </c>
      <c r="J16" s="639"/>
    </row>
    <row r="17" spans="1:10" ht="24" customHeight="1">
      <c r="A17" s="299"/>
      <c r="B17" s="291" t="s">
        <v>102</v>
      </c>
      <c r="C17" s="288"/>
      <c r="D17" s="288"/>
      <c r="E17" s="288"/>
      <c r="F17" s="324"/>
      <c r="G17" s="313"/>
      <c r="H17" s="289"/>
      <c r="J17" s="431"/>
    </row>
    <row r="18" spans="1:10" ht="24" customHeight="1">
      <c r="A18" s="299"/>
      <c r="B18" s="325" t="s">
        <v>94</v>
      </c>
      <c r="C18" s="326"/>
      <c r="D18" s="326"/>
      <c r="E18" s="326"/>
      <c r="F18" s="327" t="s">
        <v>95</v>
      </c>
      <c r="G18" s="305"/>
      <c r="H18" s="328">
        <f>příjmy!G55</f>
        <v>52857000</v>
      </c>
      <c r="J18" s="639"/>
    </row>
    <row r="19" spans="1:10" ht="24" customHeight="1">
      <c r="A19" s="299"/>
      <c r="B19" s="325" t="s">
        <v>96</v>
      </c>
      <c r="C19" s="326"/>
      <c r="D19" s="326"/>
      <c r="E19" s="326"/>
      <c r="F19" s="327" t="s">
        <v>97</v>
      </c>
      <c r="G19" s="305"/>
      <c r="H19" s="328">
        <f>příjmy!G56</f>
        <v>5466440</v>
      </c>
      <c r="J19" s="639"/>
    </row>
    <row r="20" spans="1:10" ht="24" customHeight="1">
      <c r="A20" s="299"/>
      <c r="B20" s="325" t="s">
        <v>98</v>
      </c>
      <c r="C20" s="326"/>
      <c r="D20" s="326"/>
      <c r="E20" s="326"/>
      <c r="F20" s="327" t="s">
        <v>99</v>
      </c>
      <c r="G20" s="305"/>
      <c r="H20" s="328">
        <f>příjmy!G57</f>
        <v>100000</v>
      </c>
      <c r="J20" s="639"/>
    </row>
    <row r="21" spans="1:10" ht="24" customHeight="1" thickBot="1">
      <c r="A21" s="316"/>
      <c r="B21" s="283" t="s">
        <v>100</v>
      </c>
      <c r="C21" s="296"/>
      <c r="D21" s="283"/>
      <c r="E21" s="283"/>
      <c r="F21" s="296" t="s">
        <v>101</v>
      </c>
      <c r="G21" s="283"/>
      <c r="H21" s="317">
        <f>příjmy!G58</f>
        <v>241396</v>
      </c>
      <c r="J21" s="639"/>
    </row>
    <row r="22" spans="1:10" ht="24" customHeight="1" thickBot="1">
      <c r="A22" s="284"/>
      <c r="B22" s="291"/>
      <c r="C22" s="288"/>
      <c r="D22" s="288"/>
      <c r="E22" s="288"/>
      <c r="F22" s="324"/>
      <c r="G22" s="313"/>
      <c r="H22" s="329"/>
      <c r="J22" s="431"/>
    </row>
    <row r="23" spans="1:10" ht="24" customHeight="1">
      <c r="A23" s="298"/>
      <c r="B23" s="330" t="s">
        <v>135</v>
      </c>
      <c r="C23" s="331"/>
      <c r="D23" s="331"/>
      <c r="E23" s="331"/>
      <c r="F23" s="332"/>
      <c r="G23" s="333"/>
      <c r="H23" s="334">
        <f>H25+H26</f>
        <v>78633700</v>
      </c>
      <c r="J23" s="431"/>
    </row>
    <row r="24" spans="1:10" ht="24" customHeight="1">
      <c r="A24" s="299"/>
      <c r="B24" s="291" t="s">
        <v>102</v>
      </c>
      <c r="C24" s="288"/>
      <c r="D24" s="288"/>
      <c r="E24" s="288"/>
      <c r="F24" s="324"/>
      <c r="G24" s="313"/>
      <c r="H24" s="289"/>
      <c r="J24" s="431"/>
    </row>
    <row r="25" spans="1:10" ht="24" customHeight="1">
      <c r="A25" s="299"/>
      <c r="B25" s="325" t="s">
        <v>140</v>
      </c>
      <c r="C25" s="307"/>
      <c r="D25" s="307"/>
      <c r="E25" s="307"/>
      <c r="F25" s="335" t="s">
        <v>141</v>
      </c>
      <c r="G25" s="300"/>
      <c r="H25" s="336">
        <f>§!D18</f>
        <v>35583700</v>
      </c>
      <c r="J25" s="639"/>
    </row>
    <row r="26" spans="1:10" ht="24" customHeight="1" thickBot="1">
      <c r="A26" s="316"/>
      <c r="B26" s="295" t="s">
        <v>142</v>
      </c>
      <c r="C26" s="286"/>
      <c r="D26" s="286"/>
      <c r="E26" s="286"/>
      <c r="F26" s="337" t="s">
        <v>143</v>
      </c>
      <c r="G26" s="338"/>
      <c r="H26" s="339">
        <f>§!D51</f>
        <v>43050000</v>
      </c>
      <c r="J26" s="639"/>
    </row>
    <row r="27" spans="1:10" ht="24" customHeight="1" thickBot="1">
      <c r="A27" s="284"/>
      <c r="B27" s="340"/>
      <c r="C27" s="340"/>
      <c r="D27" s="340"/>
      <c r="E27" s="340"/>
      <c r="F27" s="341"/>
      <c r="G27" s="342"/>
      <c r="H27" s="343"/>
      <c r="J27" s="431"/>
    </row>
    <row r="28" spans="1:10" ht="24" customHeight="1">
      <c r="A28" s="298"/>
      <c r="B28" s="344" t="s">
        <v>137</v>
      </c>
      <c r="C28" s="345"/>
      <c r="D28" s="345"/>
      <c r="E28" s="345"/>
      <c r="F28" s="346"/>
      <c r="G28" s="345"/>
      <c r="H28" s="347">
        <f>H29</f>
        <v>19968864</v>
      </c>
      <c r="J28" s="639"/>
    </row>
    <row r="29" spans="1:8" ht="24" customHeight="1" thickBot="1">
      <c r="A29" s="316"/>
      <c r="B29" s="283" t="s">
        <v>236</v>
      </c>
      <c r="C29" s="283"/>
      <c r="D29" s="283"/>
      <c r="E29" s="283"/>
      <c r="F29" s="296" t="s">
        <v>149</v>
      </c>
      <c r="G29" s="285"/>
      <c r="H29" s="297">
        <f>H11</f>
        <v>19968864</v>
      </c>
    </row>
    <row r="30" spans="1:8" ht="24" customHeight="1">
      <c r="A30" s="348"/>
      <c r="B30" s="348"/>
      <c r="C30" s="348"/>
      <c r="D30" s="348"/>
      <c r="E30" s="348"/>
      <c r="F30" s="348"/>
      <c r="G30" s="348"/>
      <c r="H30" s="349"/>
    </row>
    <row r="31" spans="1:8" ht="24" customHeight="1">
      <c r="A31" s="348"/>
      <c r="B31" s="348"/>
      <c r="C31" s="284"/>
      <c r="D31" s="284"/>
      <c r="E31" s="284"/>
      <c r="F31" s="314"/>
      <c r="G31" s="284"/>
      <c r="H31" s="642"/>
    </row>
    <row r="32" spans="1:8" ht="24" customHeight="1">
      <c r="A32" s="348"/>
      <c r="B32" s="348"/>
      <c r="C32" s="284"/>
      <c r="D32" s="284"/>
      <c r="E32" s="284"/>
      <c r="F32" s="314"/>
      <c r="G32" s="284"/>
      <c r="H32" s="318"/>
    </row>
    <row r="33" spans="1:8" ht="24" customHeight="1">
      <c r="A33" s="348"/>
      <c r="B33" s="348"/>
      <c r="C33" s="348"/>
      <c r="D33" s="348"/>
      <c r="E33" s="348"/>
      <c r="F33" s="348"/>
      <c r="G33" s="348"/>
      <c r="H33" s="349"/>
    </row>
    <row r="34" spans="1:8" ht="24" customHeight="1">
      <c r="A34" s="348"/>
      <c r="B34" s="348"/>
      <c r="C34" s="348"/>
      <c r="D34" s="348"/>
      <c r="E34" s="348"/>
      <c r="F34" s="348"/>
      <c r="G34" s="348"/>
      <c r="H34" s="349"/>
    </row>
    <row r="35" spans="1:2" ht="24" customHeight="1">
      <c r="A35" s="348"/>
      <c r="B35" s="348"/>
    </row>
    <row r="36" spans="1:2" ht="24" customHeight="1">
      <c r="A36" s="348"/>
      <c r="B36" s="348"/>
    </row>
    <row r="37" spans="1:8" ht="24" customHeight="1">
      <c r="A37" s="348"/>
      <c r="B37" s="348"/>
      <c r="C37" s="284"/>
      <c r="D37" s="284"/>
      <c r="E37" s="284"/>
      <c r="F37" s="314"/>
      <c r="G37" s="284"/>
      <c r="H37" s="318"/>
    </row>
  </sheetData>
  <sheetProtection/>
  <mergeCells count="2">
    <mergeCell ref="B7:H7"/>
    <mergeCell ref="B6:H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="60" zoomScaleNormal="85" zoomScalePageLayoutView="0" workbookViewId="0" topLeftCell="A1">
      <selection activeCell="G65" sqref="G65"/>
    </sheetView>
  </sheetViews>
  <sheetFormatPr defaultColWidth="9.140625" defaultRowHeight="25.5" customHeight="1"/>
  <cols>
    <col min="1" max="1" width="4.57421875" style="89" customWidth="1"/>
    <col min="2" max="2" width="11.57421875" style="89" customWidth="1"/>
    <col min="3" max="3" width="15.8515625" style="89" customWidth="1"/>
    <col min="4" max="4" width="35.421875" style="77" customWidth="1"/>
    <col min="5" max="5" width="62.421875" style="89" customWidth="1"/>
    <col min="6" max="6" width="29.7109375" style="89" customWidth="1"/>
    <col min="7" max="16384" width="9.140625" style="89" customWidth="1"/>
  </cols>
  <sheetData>
    <row r="1" spans="2:5" ht="25.5" customHeight="1">
      <c r="B1" s="511" t="s">
        <v>0</v>
      </c>
      <c r="C1" s="511"/>
      <c r="D1" s="270"/>
      <c r="E1" s="514" t="s">
        <v>197</v>
      </c>
    </row>
    <row r="2" spans="2:5" ht="35.25" customHeight="1">
      <c r="B2" s="466" t="s">
        <v>294</v>
      </c>
      <c r="C2" s="467"/>
      <c r="D2" s="505"/>
      <c r="E2" s="506"/>
    </row>
    <row r="3" spans="1:6" ht="21.75" customHeight="1">
      <c r="A3" s="268"/>
      <c r="B3" s="507"/>
      <c r="C3" s="269"/>
      <c r="D3" s="270"/>
      <c r="E3" s="508"/>
      <c r="F3" s="271"/>
    </row>
    <row r="4" spans="1:6" ht="35.25" customHeight="1">
      <c r="A4" s="268"/>
      <c r="B4" s="509" t="s">
        <v>164</v>
      </c>
      <c r="C4" s="272"/>
      <c r="D4" s="273"/>
      <c r="E4" s="510"/>
      <c r="F4" s="271"/>
    </row>
    <row r="5" spans="1:6" ht="18.75" customHeight="1">
      <c r="A5" s="268"/>
      <c r="B5" s="512"/>
      <c r="C5" s="513"/>
      <c r="D5" s="273"/>
      <c r="E5" s="510"/>
      <c r="F5" s="271"/>
    </row>
    <row r="6" spans="1:6" ht="35.25" customHeight="1">
      <c r="A6" s="268"/>
      <c r="B6" s="274"/>
      <c r="C6" s="275"/>
      <c r="D6" s="515">
        <f>příjmy!H53</f>
        <v>58664836</v>
      </c>
      <c r="E6" s="516" t="s">
        <v>133</v>
      </c>
      <c r="F6" s="271"/>
    </row>
    <row r="7" spans="1:6" ht="25.5" customHeight="1">
      <c r="A7" s="268"/>
      <c r="B7" s="517" t="s">
        <v>1</v>
      </c>
      <c r="C7" s="517" t="s">
        <v>60</v>
      </c>
      <c r="D7" s="518" t="s">
        <v>128</v>
      </c>
      <c r="E7" s="519" t="s">
        <v>5</v>
      </c>
      <c r="F7" s="277"/>
    </row>
    <row r="8" spans="1:6" ht="25.5" customHeight="1">
      <c r="A8" s="268"/>
      <c r="B8" s="90" t="s">
        <v>69</v>
      </c>
      <c r="C8" s="90">
        <v>0</v>
      </c>
      <c r="D8" s="91">
        <v>53116836</v>
      </c>
      <c r="E8" s="92" t="s">
        <v>211</v>
      </c>
      <c r="F8" s="271"/>
    </row>
    <row r="9" spans="1:6" ht="25.5" customHeight="1">
      <c r="A9" s="268"/>
      <c r="B9" s="90" t="s">
        <v>69</v>
      </c>
      <c r="C9" s="90">
        <v>1069</v>
      </c>
      <c r="D9" s="91">
        <v>20000</v>
      </c>
      <c r="E9" s="92" t="s">
        <v>232</v>
      </c>
      <c r="F9" s="271"/>
    </row>
    <row r="10" spans="1:6" ht="25.5" customHeight="1">
      <c r="A10" s="268"/>
      <c r="B10" s="90" t="s">
        <v>69</v>
      </c>
      <c r="C10" s="90">
        <v>3612</v>
      </c>
      <c r="D10" s="91">
        <f>příjmy!H31</f>
        <v>1690000</v>
      </c>
      <c r="E10" s="94" t="s">
        <v>38</v>
      </c>
      <c r="F10" s="271"/>
    </row>
    <row r="11" spans="1:6" ht="25.5" customHeight="1">
      <c r="A11" s="268"/>
      <c r="B11" s="90" t="s">
        <v>69</v>
      </c>
      <c r="C11" s="90">
        <v>3613</v>
      </c>
      <c r="D11" s="91">
        <f>příjmy!H34</f>
        <v>350000</v>
      </c>
      <c r="E11" s="92" t="s">
        <v>165</v>
      </c>
      <c r="F11" s="271"/>
    </row>
    <row r="12" spans="1:6" ht="25.5" customHeight="1">
      <c r="A12" s="268"/>
      <c r="B12" s="90" t="s">
        <v>69</v>
      </c>
      <c r="C12" s="90">
        <v>3632</v>
      </c>
      <c r="D12" s="91">
        <v>2000</v>
      </c>
      <c r="E12" s="92" t="s">
        <v>241</v>
      </c>
      <c r="F12" s="271"/>
    </row>
    <row r="13" spans="1:6" ht="25.5" customHeight="1">
      <c r="A13" s="268"/>
      <c r="B13" s="90" t="s">
        <v>69</v>
      </c>
      <c r="C13" s="90">
        <v>3639</v>
      </c>
      <c r="D13" s="91">
        <f>příjmy!H43</f>
        <v>3220000</v>
      </c>
      <c r="E13" s="94" t="s">
        <v>263</v>
      </c>
      <c r="F13" s="271"/>
    </row>
    <row r="14" spans="1:6" ht="25.5" customHeight="1">
      <c r="A14" s="268"/>
      <c r="B14" s="90" t="s">
        <v>69</v>
      </c>
      <c r="C14" s="90">
        <v>3725</v>
      </c>
      <c r="D14" s="91">
        <f>příjmy!H46</f>
        <v>146000</v>
      </c>
      <c r="E14" s="94" t="s">
        <v>256</v>
      </c>
      <c r="F14" s="271"/>
    </row>
    <row r="15" spans="1:6" ht="25.5" customHeight="1">
      <c r="A15" s="268"/>
      <c r="B15" s="90" t="s">
        <v>69</v>
      </c>
      <c r="C15" s="90">
        <v>6310</v>
      </c>
      <c r="D15" s="91">
        <f>příjmy!G48</f>
        <v>20000</v>
      </c>
      <c r="E15" s="92" t="s">
        <v>166</v>
      </c>
      <c r="F15" s="271"/>
    </row>
    <row r="16" spans="1:6" ht="25.5" customHeight="1">
      <c r="A16" s="268"/>
      <c r="B16" s="90" t="s">
        <v>69</v>
      </c>
      <c r="C16" s="90">
        <v>6330</v>
      </c>
      <c r="D16" s="91">
        <v>100000</v>
      </c>
      <c r="E16" s="92" t="s">
        <v>264</v>
      </c>
      <c r="F16" s="271"/>
    </row>
    <row r="17" spans="1:6" ht="29.25" customHeight="1">
      <c r="A17" s="268"/>
      <c r="B17" s="278"/>
      <c r="C17" s="278"/>
      <c r="D17" s="520"/>
      <c r="E17" s="278"/>
      <c r="F17" s="271"/>
    </row>
    <row r="18" spans="1:6" ht="35.25" customHeight="1">
      <c r="A18" s="268"/>
      <c r="B18" s="274"/>
      <c r="C18" s="275"/>
      <c r="D18" s="521">
        <f>'neinv.výdaje'!H193</f>
        <v>35583700</v>
      </c>
      <c r="E18" s="522" t="s">
        <v>233</v>
      </c>
      <c r="F18" s="271"/>
    </row>
    <row r="19" spans="1:6" ht="25.5" customHeight="1">
      <c r="A19" s="268"/>
      <c r="B19" s="517" t="s">
        <v>1</v>
      </c>
      <c r="C19" s="517" t="s">
        <v>60</v>
      </c>
      <c r="D19" s="518" t="s">
        <v>128</v>
      </c>
      <c r="E19" s="519" t="s">
        <v>5</v>
      </c>
      <c r="F19" s="277"/>
    </row>
    <row r="20" spans="1:6" ht="25.5" customHeight="1">
      <c r="A20" s="268"/>
      <c r="B20" s="95" t="s">
        <v>69</v>
      </c>
      <c r="C20" s="95">
        <v>2212</v>
      </c>
      <c r="D20" s="96">
        <f>'neinv.výdaje'!H8</f>
        <v>3500000</v>
      </c>
      <c r="E20" s="523" t="s">
        <v>212</v>
      </c>
      <c r="F20" s="277"/>
    </row>
    <row r="21" spans="1:6" ht="27.75" customHeight="1">
      <c r="A21" s="268"/>
      <c r="B21" s="95" t="s">
        <v>69</v>
      </c>
      <c r="C21" s="95">
        <v>2292</v>
      </c>
      <c r="D21" s="96">
        <f>'neinv.výdaje'!H11</f>
        <v>50000</v>
      </c>
      <c r="E21" s="93" t="s">
        <v>77</v>
      </c>
      <c r="F21" s="271"/>
    </row>
    <row r="22" spans="1:6" ht="27.75" customHeight="1">
      <c r="A22" s="268"/>
      <c r="B22" s="95" t="s">
        <v>69</v>
      </c>
      <c r="C22" s="95">
        <v>2310</v>
      </c>
      <c r="D22" s="96">
        <f>'neinv.výdaje'!H13</f>
        <v>50000</v>
      </c>
      <c r="E22" s="93" t="s">
        <v>15</v>
      </c>
      <c r="F22" s="271"/>
    </row>
    <row r="23" spans="1:6" ht="27.75" customHeight="1">
      <c r="A23" s="268"/>
      <c r="B23" s="95" t="s">
        <v>69</v>
      </c>
      <c r="C23" s="95">
        <v>2321</v>
      </c>
      <c r="D23" s="96">
        <f>'neinv.výdaje'!H15</f>
        <v>55000</v>
      </c>
      <c r="E23" s="93" t="s">
        <v>24</v>
      </c>
      <c r="F23" s="271"/>
    </row>
    <row r="24" spans="1:6" ht="27.75" customHeight="1">
      <c r="A24" s="268"/>
      <c r="B24" s="95" t="s">
        <v>69</v>
      </c>
      <c r="C24" s="95">
        <v>3111</v>
      </c>
      <c r="D24" s="96">
        <f>'neinv.výdaje'!H18</f>
        <v>1500000</v>
      </c>
      <c r="E24" s="93" t="s">
        <v>25</v>
      </c>
      <c r="F24" s="271"/>
    </row>
    <row r="25" spans="1:6" ht="27.75" customHeight="1">
      <c r="A25" s="268"/>
      <c r="B25" s="95" t="s">
        <v>69</v>
      </c>
      <c r="C25" s="95">
        <v>3113</v>
      </c>
      <c r="D25" s="96">
        <f>'neinv.výdaje'!H20</f>
        <v>1400000</v>
      </c>
      <c r="E25" s="93" t="s">
        <v>29</v>
      </c>
      <c r="F25" s="271"/>
    </row>
    <row r="26" spans="1:6" ht="27.75" customHeight="1">
      <c r="A26" s="268"/>
      <c r="B26" s="95" t="s">
        <v>69</v>
      </c>
      <c r="C26" s="95">
        <v>3314</v>
      </c>
      <c r="D26" s="96">
        <f>'neinv.výdaje'!H24</f>
        <v>12500</v>
      </c>
      <c r="E26" s="93" t="s">
        <v>31</v>
      </c>
      <c r="F26" s="271"/>
    </row>
    <row r="27" spans="1:6" ht="27.75" customHeight="1">
      <c r="A27" s="268"/>
      <c r="B27" s="95" t="s">
        <v>69</v>
      </c>
      <c r="C27" s="95">
        <v>3326</v>
      </c>
      <c r="D27" s="96">
        <f>'neinv.výdaje'!H27</f>
        <v>500000</v>
      </c>
      <c r="E27" s="93" t="s">
        <v>214</v>
      </c>
      <c r="F27" s="271"/>
    </row>
    <row r="28" spans="1:6" ht="27.75" customHeight="1">
      <c r="A28" s="268"/>
      <c r="B28" s="95" t="s">
        <v>69</v>
      </c>
      <c r="C28" s="95">
        <v>3399</v>
      </c>
      <c r="D28" s="96">
        <f>'neinv.výdaje'!H53</f>
        <v>1533000</v>
      </c>
      <c r="E28" s="93" t="s">
        <v>34</v>
      </c>
      <c r="F28" s="271"/>
    </row>
    <row r="29" spans="1:6" ht="27.75" customHeight="1">
      <c r="A29" s="268"/>
      <c r="B29" s="95" t="s">
        <v>69</v>
      </c>
      <c r="C29" s="95">
        <v>3412</v>
      </c>
      <c r="D29" s="96">
        <f>'neinv.výdaje'!H58</f>
        <v>170000</v>
      </c>
      <c r="E29" s="93" t="s">
        <v>79</v>
      </c>
      <c r="F29" s="271"/>
    </row>
    <row r="30" spans="1:6" ht="27.75" customHeight="1">
      <c r="A30" s="268"/>
      <c r="B30" s="95" t="s">
        <v>69</v>
      </c>
      <c r="C30" s="95">
        <v>3419</v>
      </c>
      <c r="D30" s="96">
        <f>'neinv.výdaje'!H60</f>
        <v>100000</v>
      </c>
      <c r="E30" s="97" t="s">
        <v>181</v>
      </c>
      <c r="F30" s="271"/>
    </row>
    <row r="31" spans="1:6" ht="27.75" customHeight="1">
      <c r="A31" s="268"/>
      <c r="B31" s="95" t="s">
        <v>69</v>
      </c>
      <c r="C31" s="95">
        <v>3429</v>
      </c>
      <c r="D31" s="96">
        <v>145000</v>
      </c>
      <c r="E31" s="98" t="s">
        <v>117</v>
      </c>
      <c r="F31" s="271"/>
    </row>
    <row r="32" spans="1:6" ht="27.75" customHeight="1">
      <c r="A32" s="268"/>
      <c r="B32" s="95" t="s">
        <v>69</v>
      </c>
      <c r="C32" s="95">
        <v>3523</v>
      </c>
      <c r="D32" s="96">
        <v>25000</v>
      </c>
      <c r="E32" s="98" t="s">
        <v>117</v>
      </c>
      <c r="F32" s="271"/>
    </row>
    <row r="33" spans="1:6" ht="27.75" customHeight="1">
      <c r="A33" s="268"/>
      <c r="B33" s="95" t="s">
        <v>69</v>
      </c>
      <c r="C33" s="95">
        <v>3543</v>
      </c>
      <c r="D33" s="96">
        <v>15000</v>
      </c>
      <c r="E33" s="98" t="s">
        <v>117</v>
      </c>
      <c r="F33" s="271"/>
    </row>
    <row r="34" spans="1:6" ht="27.75" customHeight="1">
      <c r="A34" s="268"/>
      <c r="B34" s="95" t="s">
        <v>69</v>
      </c>
      <c r="C34" s="95">
        <v>4356</v>
      </c>
      <c r="D34" s="96">
        <v>5000</v>
      </c>
      <c r="E34" s="98" t="s">
        <v>117</v>
      </c>
      <c r="F34" s="271"/>
    </row>
    <row r="35" spans="1:6" ht="27.75" customHeight="1">
      <c r="A35" s="268"/>
      <c r="B35" s="95" t="s">
        <v>69</v>
      </c>
      <c r="C35" s="95">
        <v>3611</v>
      </c>
      <c r="D35" s="96">
        <f>'neinv.výdaje'!H82</f>
        <v>500000</v>
      </c>
      <c r="E35" s="98" t="s">
        <v>226</v>
      </c>
      <c r="F35" s="271"/>
    </row>
    <row r="36" spans="1:6" ht="27.75" customHeight="1">
      <c r="A36" s="268"/>
      <c r="B36" s="95" t="s">
        <v>69</v>
      </c>
      <c r="C36" s="95">
        <v>3612</v>
      </c>
      <c r="D36" s="96">
        <f>'neinv.výdaje'!H91</f>
        <v>1550000</v>
      </c>
      <c r="E36" s="94" t="s">
        <v>38</v>
      </c>
      <c r="F36" s="268"/>
    </row>
    <row r="37" spans="1:6" ht="27.75" customHeight="1">
      <c r="A37" s="268"/>
      <c r="B37" s="95" t="s">
        <v>69</v>
      </c>
      <c r="C37" s="95">
        <v>3631</v>
      </c>
      <c r="D37" s="96">
        <f>'neinv.výdaje'!H96</f>
        <v>190000</v>
      </c>
      <c r="E37" s="94" t="s">
        <v>39</v>
      </c>
      <c r="F37" s="268"/>
    </row>
    <row r="38" spans="1:6" ht="27.75" customHeight="1">
      <c r="A38" s="268"/>
      <c r="B38" s="95" t="s">
        <v>69</v>
      </c>
      <c r="C38" s="95">
        <v>3632</v>
      </c>
      <c r="D38" s="96">
        <f>'neinv.výdaje'!H100</f>
        <v>50000</v>
      </c>
      <c r="E38" s="94" t="s">
        <v>209</v>
      </c>
      <c r="F38" s="268"/>
    </row>
    <row r="39" spans="1:6" ht="27.75" customHeight="1">
      <c r="A39" s="268"/>
      <c r="B39" s="95" t="s">
        <v>69</v>
      </c>
      <c r="C39" s="95">
        <v>3639</v>
      </c>
      <c r="D39" s="96">
        <f>'neinv.výdaje'!H118</f>
        <v>2845000</v>
      </c>
      <c r="E39" s="94" t="s">
        <v>104</v>
      </c>
      <c r="F39" s="268"/>
    </row>
    <row r="40" spans="1:6" ht="27.75" customHeight="1">
      <c r="A40" s="268"/>
      <c r="B40" s="95" t="s">
        <v>69</v>
      </c>
      <c r="C40" s="95">
        <v>3722</v>
      </c>
      <c r="D40" s="96">
        <f>'neinv.výdaje'!H125</f>
        <v>1098000</v>
      </c>
      <c r="E40" s="94" t="s">
        <v>47</v>
      </c>
      <c r="F40" s="268"/>
    </row>
    <row r="41" spans="1:6" ht="27.75" customHeight="1">
      <c r="A41" s="268"/>
      <c r="B41" s="95" t="s">
        <v>69</v>
      </c>
      <c r="C41" s="95">
        <v>3745</v>
      </c>
      <c r="D41" s="96">
        <f>'neinv.výdaje'!H129</f>
        <v>350000</v>
      </c>
      <c r="E41" s="94" t="s">
        <v>61</v>
      </c>
      <c r="F41" s="268"/>
    </row>
    <row r="42" spans="1:6" ht="27.75" customHeight="1">
      <c r="A42" s="268"/>
      <c r="B42" s="95" t="s">
        <v>69</v>
      </c>
      <c r="C42" s="95">
        <v>5512</v>
      </c>
      <c r="D42" s="96">
        <f>'neinv.výdaje'!H133</f>
        <v>400000</v>
      </c>
      <c r="E42" s="94" t="s">
        <v>80</v>
      </c>
      <c r="F42" s="268"/>
    </row>
    <row r="43" spans="1:6" ht="27.75" customHeight="1">
      <c r="A43" s="268"/>
      <c r="B43" s="95" t="s">
        <v>69</v>
      </c>
      <c r="C43" s="95">
        <v>6112</v>
      </c>
      <c r="D43" s="96">
        <f>'neinv.výdaje'!H141</f>
        <v>1130000</v>
      </c>
      <c r="E43" s="94" t="s">
        <v>48</v>
      </c>
      <c r="F43" s="268"/>
    </row>
    <row r="44" spans="1:6" ht="27.75" customHeight="1">
      <c r="A44" s="268"/>
      <c r="B44" s="95" t="s">
        <v>69</v>
      </c>
      <c r="C44" s="95">
        <v>6171</v>
      </c>
      <c r="D44" s="96">
        <f>'neinv.výdaje'!H177</f>
        <v>8485200</v>
      </c>
      <c r="E44" s="94" t="s">
        <v>19</v>
      </c>
      <c r="F44" s="268"/>
    </row>
    <row r="45" spans="1:6" ht="27.75" customHeight="1">
      <c r="A45" s="268"/>
      <c r="B45" s="95" t="s">
        <v>69</v>
      </c>
      <c r="C45" s="95">
        <v>6310</v>
      </c>
      <c r="D45" s="96">
        <f>'neinv.výdaje'!H181</f>
        <v>25000</v>
      </c>
      <c r="E45" s="94" t="s">
        <v>62</v>
      </c>
      <c r="F45" s="268"/>
    </row>
    <row r="46" spans="1:6" ht="27.75" customHeight="1">
      <c r="A46" s="268"/>
      <c r="B46" s="95" t="s">
        <v>69</v>
      </c>
      <c r="C46" s="95">
        <v>6320</v>
      </c>
      <c r="D46" s="96">
        <f>'neinv.výdaje'!H184</f>
        <v>300000</v>
      </c>
      <c r="E46" s="94" t="s">
        <v>54</v>
      </c>
      <c r="F46" s="268"/>
    </row>
    <row r="47" spans="1:6" ht="27.75" customHeight="1">
      <c r="A47" s="268"/>
      <c r="B47" s="95" t="s">
        <v>69</v>
      </c>
      <c r="C47" s="95">
        <v>6330</v>
      </c>
      <c r="D47" s="96">
        <f>'neinv.výdaje'!H187</f>
        <v>100000</v>
      </c>
      <c r="E47" s="94" t="s">
        <v>119</v>
      </c>
      <c r="F47" s="268"/>
    </row>
    <row r="48" spans="1:6" ht="27.75" customHeight="1">
      <c r="A48" s="268"/>
      <c r="B48" s="95" t="s">
        <v>69</v>
      </c>
      <c r="C48" s="95">
        <v>6399</v>
      </c>
      <c r="D48" s="96">
        <f>'neinv.výdaje'!H192</f>
        <v>9500000</v>
      </c>
      <c r="E48" s="94" t="s">
        <v>56</v>
      </c>
      <c r="F48" s="268"/>
    </row>
    <row r="49" spans="1:6" ht="27.75" customHeight="1">
      <c r="A49" s="268"/>
      <c r="B49" s="524"/>
      <c r="C49" s="525"/>
      <c r="D49" s="279"/>
      <c r="E49" s="526" t="s">
        <v>187</v>
      </c>
      <c r="F49" s="426"/>
    </row>
    <row r="50" spans="1:6" ht="27.75" customHeight="1">
      <c r="A50" s="268"/>
      <c r="B50" s="525"/>
      <c r="C50" s="525"/>
      <c r="D50" s="527"/>
      <c r="E50" s="528"/>
      <c r="F50" s="268"/>
    </row>
    <row r="51" spans="1:6" ht="37.5" customHeight="1">
      <c r="A51" s="268"/>
      <c r="B51" s="274"/>
      <c r="C51" s="275"/>
      <c r="D51" s="521">
        <f>'inv.výdaje'!E34</f>
        <v>43050000</v>
      </c>
      <c r="E51" s="522" t="s">
        <v>167</v>
      </c>
      <c r="F51" s="268"/>
    </row>
    <row r="52" spans="1:6" ht="33" customHeight="1">
      <c r="A52" s="268"/>
      <c r="B52" s="95" t="s">
        <v>1</v>
      </c>
      <c r="C52" s="95" t="s">
        <v>60</v>
      </c>
      <c r="D52" s="96" t="s">
        <v>128</v>
      </c>
      <c r="E52" s="523" t="s">
        <v>5</v>
      </c>
      <c r="F52" s="268"/>
    </row>
    <row r="53" spans="1:6" ht="33" customHeight="1">
      <c r="A53" s="268"/>
      <c r="B53" s="95" t="s">
        <v>69</v>
      </c>
      <c r="C53" s="95">
        <v>2212</v>
      </c>
      <c r="D53" s="96">
        <f>'inv.výdaje'!F7</f>
        <v>3000000</v>
      </c>
      <c r="E53" s="93" t="s">
        <v>248</v>
      </c>
      <c r="F53" s="268"/>
    </row>
    <row r="54" spans="1:6" ht="33" customHeight="1">
      <c r="A54" s="268"/>
      <c r="B54" s="95" t="s">
        <v>69</v>
      </c>
      <c r="C54" s="95">
        <v>2212</v>
      </c>
      <c r="D54" s="96">
        <f>'inv.výdaje'!F9</f>
        <v>6500000</v>
      </c>
      <c r="E54" s="93" t="s">
        <v>284</v>
      </c>
      <c r="F54" s="268"/>
    </row>
    <row r="55" spans="1:6" ht="33" customHeight="1">
      <c r="A55" s="268"/>
      <c r="B55" s="95" t="s">
        <v>69</v>
      </c>
      <c r="C55" s="95">
        <v>3421</v>
      </c>
      <c r="D55" s="96">
        <f>'inv.výdaje'!F15</f>
        <v>450000</v>
      </c>
      <c r="E55" s="93" t="s">
        <v>289</v>
      </c>
      <c r="F55" s="268"/>
    </row>
    <row r="56" spans="1:6" ht="33" customHeight="1">
      <c r="A56" s="268"/>
      <c r="B56" s="95" t="s">
        <v>69</v>
      </c>
      <c r="C56" s="95">
        <v>3612</v>
      </c>
      <c r="D56" s="96">
        <f>'inv.výdaje'!F17</f>
        <v>1300000</v>
      </c>
      <c r="E56" s="605" t="s">
        <v>292</v>
      </c>
      <c r="F56" s="268"/>
    </row>
    <row r="57" spans="1:6" ht="33" customHeight="1">
      <c r="A57" s="268"/>
      <c r="B57" s="95" t="s">
        <v>69</v>
      </c>
      <c r="C57" s="95">
        <v>3631</v>
      </c>
      <c r="D57" s="96">
        <v>3000000</v>
      </c>
      <c r="E57" s="93" t="s">
        <v>237</v>
      </c>
      <c r="F57" s="268"/>
    </row>
    <row r="58" spans="1:6" ht="33" customHeight="1">
      <c r="A58" s="268"/>
      <c r="B58" s="95" t="s">
        <v>69</v>
      </c>
      <c r="C58" s="95">
        <v>3639</v>
      </c>
      <c r="D58" s="96">
        <f>'inv.výdaje'!F25</f>
        <v>18000000</v>
      </c>
      <c r="E58" s="93" t="s">
        <v>168</v>
      </c>
      <c r="F58" s="268"/>
    </row>
    <row r="59" spans="1:6" ht="33" customHeight="1">
      <c r="A59" s="268"/>
      <c r="B59" s="95" t="s">
        <v>69</v>
      </c>
      <c r="C59" s="95">
        <v>3745</v>
      </c>
      <c r="D59" s="96">
        <f>'inv.výdaje'!F27</f>
        <v>400000</v>
      </c>
      <c r="E59" s="93" t="s">
        <v>293</v>
      </c>
      <c r="F59" s="268"/>
    </row>
    <row r="60" spans="1:6" ht="33" customHeight="1">
      <c r="A60" s="268"/>
      <c r="B60" s="95" t="s">
        <v>69</v>
      </c>
      <c r="C60" s="95">
        <v>3113</v>
      </c>
      <c r="D60" s="96">
        <f>'inv.výdaje'!F29</f>
        <v>1400000</v>
      </c>
      <c r="E60" s="93" t="s">
        <v>280</v>
      </c>
      <c r="F60" s="268"/>
    </row>
    <row r="61" spans="1:6" ht="33" customHeight="1">
      <c r="A61" s="268"/>
      <c r="B61" s="95" t="s">
        <v>69</v>
      </c>
      <c r="C61" s="95">
        <v>5512</v>
      </c>
      <c r="D61" s="96">
        <v>6000000</v>
      </c>
      <c r="E61" s="93" t="s">
        <v>249</v>
      </c>
      <c r="F61" s="268"/>
    </row>
    <row r="62" spans="1:6" ht="33" customHeight="1">
      <c r="A62" s="268"/>
      <c r="B62" s="95" t="s">
        <v>69</v>
      </c>
      <c r="C62" s="95">
        <v>6171</v>
      </c>
      <c r="D62" s="96">
        <f>'inv.výdaje'!F33</f>
        <v>2000000</v>
      </c>
      <c r="E62" s="93" t="s">
        <v>291</v>
      </c>
      <c r="F62" s="268"/>
    </row>
    <row r="63" spans="1:6" ht="33" customHeight="1">
      <c r="A63" s="268"/>
      <c r="B63" s="95" t="s">
        <v>69</v>
      </c>
      <c r="C63" s="95">
        <v>6171</v>
      </c>
      <c r="D63" s="96">
        <f>'inv.výdaje'!F31</f>
        <v>1000000</v>
      </c>
      <c r="E63" s="93" t="s">
        <v>290</v>
      </c>
      <c r="F63" s="268"/>
    </row>
    <row r="64" spans="1:6" ht="48.75" customHeight="1">
      <c r="A64" s="268"/>
      <c r="B64" s="529"/>
      <c r="C64" s="529"/>
      <c r="D64" s="527"/>
      <c r="E64" s="530"/>
      <c r="F64" s="268"/>
    </row>
    <row r="65" spans="1:6" ht="41.25" customHeight="1">
      <c r="A65" s="268"/>
      <c r="B65" s="274"/>
      <c r="C65" s="275"/>
      <c r="D65" s="276">
        <f>D67</f>
        <v>19968864</v>
      </c>
      <c r="E65" s="280" t="s">
        <v>169</v>
      </c>
      <c r="F65" s="268"/>
    </row>
    <row r="66" spans="1:6" ht="32.25" customHeight="1">
      <c r="A66" s="268"/>
      <c r="B66" s="95" t="s">
        <v>1</v>
      </c>
      <c r="C66" s="95" t="s">
        <v>60</v>
      </c>
      <c r="D66" s="96" t="s">
        <v>128</v>
      </c>
      <c r="E66" s="523" t="s">
        <v>5</v>
      </c>
      <c r="F66" s="268"/>
    </row>
    <row r="67" spans="1:6" ht="32.25" customHeight="1">
      <c r="A67" s="268"/>
      <c r="B67" s="90">
        <v>231</v>
      </c>
      <c r="C67" s="90">
        <v>0</v>
      </c>
      <c r="D67" s="91">
        <f>D51+D18-D6</f>
        <v>19968864</v>
      </c>
      <c r="E67" s="92" t="s">
        <v>236</v>
      </c>
      <c r="F67" s="268"/>
    </row>
    <row r="68" spans="1:6" ht="27.75" customHeight="1">
      <c r="A68" s="268"/>
      <c r="B68" s="281"/>
      <c r="C68" s="281"/>
      <c r="D68" s="282"/>
      <c r="E68" s="281"/>
      <c r="F68" s="268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4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Rozvadov</cp:lastModifiedBy>
  <cp:lastPrinted>2019-01-07T09:54:08Z</cp:lastPrinted>
  <dcterms:created xsi:type="dcterms:W3CDTF">2012-02-26T06:07:04Z</dcterms:created>
  <dcterms:modified xsi:type="dcterms:W3CDTF">2019-02-21T12:16:14Z</dcterms:modified>
  <cp:category/>
  <cp:version/>
  <cp:contentType/>
  <cp:contentStatus/>
</cp:coreProperties>
</file>