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activeTab="0"/>
  </bookViews>
  <sheets>
    <sheet name="příjmy" sheetId="1" r:id="rId1"/>
    <sheet name="neinv.výdaje" sheetId="2" r:id="rId2"/>
    <sheet name="inv.výdaje" sheetId="3" r:id="rId3"/>
    <sheet name="hlavní ukazatele" sheetId="4" r:id="rId4"/>
    <sheet name="§" sheetId="5" r:id="rId5"/>
  </sheets>
  <definedNames>
    <definedName name="_xlnm.Print_Area" localSheetId="4">'§'!$A$1:$E$73</definedName>
    <definedName name="_xlnm.Print_Area" localSheetId="3">'hlavní ukazatele'!$A$1:$H$29</definedName>
    <definedName name="_xlnm.Print_Area" localSheetId="2">'inv.výdaje'!$A$1:$G$36</definedName>
    <definedName name="_xlnm.Print_Area" localSheetId="1">'neinv.výdaje'!$A$1:$GP$216</definedName>
    <definedName name="_xlnm.Print_Area" localSheetId="0">'příjmy'!$A$1:$J$56</definedName>
  </definedNames>
  <calcPr fullCalcOnLoad="1"/>
</workbook>
</file>

<file path=xl/sharedStrings.xml><?xml version="1.0" encoding="utf-8"?>
<sst xmlns="http://schemas.openxmlformats.org/spreadsheetml/2006/main" count="550" uniqueCount="306">
  <si>
    <t>Obec Rozvadov</t>
  </si>
  <si>
    <t>SÚ</t>
  </si>
  <si>
    <t>AÚ</t>
  </si>
  <si>
    <t>org</t>
  </si>
  <si>
    <t>UZ</t>
  </si>
  <si>
    <t>poznámka</t>
  </si>
  <si>
    <t>práv. os.</t>
  </si>
  <si>
    <t>daň z příjmu obce</t>
  </si>
  <si>
    <t>DPH</t>
  </si>
  <si>
    <t>odnětí zem. p.</t>
  </si>
  <si>
    <t>pes</t>
  </si>
  <si>
    <t>ubytování</t>
  </si>
  <si>
    <t>správní poplatek</t>
  </si>
  <si>
    <t>daň z nemovitostí</t>
  </si>
  <si>
    <t>voda</t>
  </si>
  <si>
    <t>pitná voda</t>
  </si>
  <si>
    <t>BH nájem</t>
  </si>
  <si>
    <t>BH</t>
  </si>
  <si>
    <t>služby</t>
  </si>
  <si>
    <t>Místní správa</t>
  </si>
  <si>
    <t>úroky</t>
  </si>
  <si>
    <t>materiál</t>
  </si>
  <si>
    <t>el.en.</t>
  </si>
  <si>
    <t>el. en.</t>
  </si>
  <si>
    <t>ČOV</t>
  </si>
  <si>
    <t>Mateřská škola</t>
  </si>
  <si>
    <t>plyn</t>
  </si>
  <si>
    <t>cestovné</t>
  </si>
  <si>
    <t>neinv.příspěvek zřízeným PO</t>
  </si>
  <si>
    <t>Základní škola</t>
  </si>
  <si>
    <t>předplatné</t>
  </si>
  <si>
    <t>činnosti knihovnické</t>
  </si>
  <si>
    <t>kulturní akce - materiál</t>
  </si>
  <si>
    <t>kulturní akce - pohoštění</t>
  </si>
  <si>
    <t>ost.záležitosti kultury</t>
  </si>
  <si>
    <t>el.en</t>
  </si>
  <si>
    <t>ostatní služby</t>
  </si>
  <si>
    <t>opravy a udržování</t>
  </si>
  <si>
    <t>Bytové hospodářství</t>
  </si>
  <si>
    <t>Veřejné osvětlení</t>
  </si>
  <si>
    <t>hřiště - el.en.</t>
  </si>
  <si>
    <t>ostatní osobní výdaje</t>
  </si>
  <si>
    <t>pov. poj. na veřejné zdravotní pojištění</t>
  </si>
  <si>
    <t>ochranné pomůcky</t>
  </si>
  <si>
    <t>školení</t>
  </si>
  <si>
    <t>pohoštění</t>
  </si>
  <si>
    <t>Místní hospodářství</t>
  </si>
  <si>
    <t>sběr a odvoz komunálních odpadů</t>
  </si>
  <si>
    <t>zastupitelstvo obce</t>
  </si>
  <si>
    <t>odměny členů zastupitelstva obce</t>
  </si>
  <si>
    <t>pov.poj. na veřejné zdravotní pojištění</t>
  </si>
  <si>
    <t>platy zaměstnanců v pracovním poměru</t>
  </si>
  <si>
    <t>předplatné, knihy aj.</t>
  </si>
  <si>
    <t>poštovné</t>
  </si>
  <si>
    <t>pojištění obce</t>
  </si>
  <si>
    <t>nájemné za půdu</t>
  </si>
  <si>
    <t>platby daní a poplatků</t>
  </si>
  <si>
    <t>pov. pojištění hrazené obcí</t>
  </si>
  <si>
    <t>daň z příjmů obce (p 1122)</t>
  </si>
  <si>
    <t>p</t>
  </si>
  <si>
    <t>§</t>
  </si>
  <si>
    <t>péče o vzhled obce a veřejná zeleň</t>
  </si>
  <si>
    <t>úro a popl.bance</t>
  </si>
  <si>
    <t xml:space="preserve">pov.poj. na soc. zabezpečení </t>
  </si>
  <si>
    <t>kulturní akce - cestové</t>
  </si>
  <si>
    <t>BH služby</t>
  </si>
  <si>
    <t>nájemné za byty SBD TC</t>
  </si>
  <si>
    <t>osa</t>
  </si>
  <si>
    <t>pronájmy nebyt.prostor</t>
  </si>
  <si>
    <t>23x</t>
  </si>
  <si>
    <t>FRB splátka</t>
  </si>
  <si>
    <t>0000</t>
  </si>
  <si>
    <t>pronájem pozemků</t>
  </si>
  <si>
    <t>služby peněžních ústavů ZBU</t>
  </si>
  <si>
    <t>služby peněžních ústavů FRB</t>
  </si>
  <si>
    <t>DDHM</t>
  </si>
  <si>
    <t>komunální služby,míst.rozvoj</t>
  </si>
  <si>
    <t>provoz veř.silnič.dopravy</t>
  </si>
  <si>
    <t>kutl.akce</t>
  </si>
  <si>
    <t>sportovní zařízení v majetku obce</t>
  </si>
  <si>
    <t>požární ochrana</t>
  </si>
  <si>
    <t>součet výdajů</t>
  </si>
  <si>
    <t>0065</t>
  </si>
  <si>
    <t>0072</t>
  </si>
  <si>
    <t>0092</t>
  </si>
  <si>
    <t>0093</t>
  </si>
  <si>
    <t>0082</t>
  </si>
  <si>
    <t>0122</t>
  </si>
  <si>
    <t>0134</t>
  </si>
  <si>
    <t>0066</t>
  </si>
  <si>
    <t>0102</t>
  </si>
  <si>
    <t>0152</t>
  </si>
  <si>
    <t>0002</t>
  </si>
  <si>
    <t>daňové příjmy celkem</t>
  </si>
  <si>
    <t>p 1xxx</t>
  </si>
  <si>
    <t>nedaňové příjmy celkem</t>
  </si>
  <si>
    <t>p 2xxx</t>
  </si>
  <si>
    <t>kapitálové příjmy celkem</t>
  </si>
  <si>
    <t>p 3xxx</t>
  </si>
  <si>
    <t>přijaté transfery</t>
  </si>
  <si>
    <t>p 4xxx</t>
  </si>
  <si>
    <t>z toho :</t>
  </si>
  <si>
    <t xml:space="preserve"> důchodci zájezdy</t>
  </si>
  <si>
    <t>Komunální služby a územ. rozvoj</t>
  </si>
  <si>
    <t>Q. odměna ekodepon</t>
  </si>
  <si>
    <t>amfiteatr</t>
  </si>
  <si>
    <t>položka</t>
  </si>
  <si>
    <t>neinv. příspěvek zřízeným PO, návrh rozpočtu MŠ</t>
  </si>
  <si>
    <t>ostatní služby (reize, právní)</t>
  </si>
  <si>
    <t>1152</t>
  </si>
  <si>
    <t>PHM</t>
  </si>
  <si>
    <t>dopravní park</t>
  </si>
  <si>
    <t>důchodci občerstvení</t>
  </si>
  <si>
    <t>příspěvek na SF</t>
  </si>
  <si>
    <t>odvětvové třídění</t>
  </si>
  <si>
    <t>druhové třídění</t>
  </si>
  <si>
    <t>zájmová činnost</t>
  </si>
  <si>
    <t xml:space="preserve">na údržbu </t>
  </si>
  <si>
    <t>převod vlastním fondům</t>
  </si>
  <si>
    <t>sociální fond obce</t>
  </si>
  <si>
    <t>0022</t>
  </si>
  <si>
    <t>kul.a sport.akce jednotlivci a hromadné</t>
  </si>
  <si>
    <t xml:space="preserve">neinvestiční transfery soukromoprávním subjektům </t>
  </si>
  <si>
    <t>výdaje na platy, ostat.platby za provedenou práci a pojistné</t>
  </si>
  <si>
    <t>neinvestiční transfery veřejnoprávním subjektům a mezi peněžními fondy téhož subjektu</t>
  </si>
  <si>
    <t>neinvestiční nákupy a související výdaje</t>
  </si>
  <si>
    <t xml:space="preserve">opravy a udržování </t>
  </si>
  <si>
    <t>Kč</t>
  </si>
  <si>
    <t xml:space="preserve">amfiteatr oprava udržba </t>
  </si>
  <si>
    <t>3012</t>
  </si>
  <si>
    <t>ošatné</t>
  </si>
  <si>
    <t>NEINVESTIČNÍ   výdaje</t>
  </si>
  <si>
    <t>P Ř Í J M Y</t>
  </si>
  <si>
    <t>naše vydané faktury</t>
  </si>
  <si>
    <t>V Ý D A J E</t>
  </si>
  <si>
    <t>pronájem pártystanu a podia</t>
  </si>
  <si>
    <t>F I N A N C O V Á N Í</t>
  </si>
  <si>
    <t>příjmy celkem</t>
  </si>
  <si>
    <t>výdaje celkem</t>
  </si>
  <si>
    <t>neinvestiční výdaje</t>
  </si>
  <si>
    <t>p 5xxx</t>
  </si>
  <si>
    <t>investiční výdaje</t>
  </si>
  <si>
    <t>p 6xxx</t>
  </si>
  <si>
    <t>saldo  příjmy minus výdaje</t>
  </si>
  <si>
    <t xml:space="preserve">financování </t>
  </si>
  <si>
    <t>se s opačným znaménkem musí rozvnat saldu</t>
  </si>
  <si>
    <t>8115 změna stavu na bank.účtech</t>
  </si>
  <si>
    <t>zapojení přebytku hospodaření</t>
  </si>
  <si>
    <t>p 8115</t>
  </si>
  <si>
    <t>náhrada mzdy - nemoc</t>
  </si>
  <si>
    <t>přebytek hospodaření z minulých let kryje výdaje rozpočtu</t>
  </si>
  <si>
    <t>h l a v n í     u k a z a t e l e</t>
  </si>
  <si>
    <t>celkem za položku</t>
  </si>
  <si>
    <t>celkem za §</t>
  </si>
  <si>
    <t>INVESTIČNÍ   výdaje</t>
  </si>
  <si>
    <t>SU 231 AU 32</t>
  </si>
  <si>
    <t>50xx</t>
  </si>
  <si>
    <t>51xx</t>
  </si>
  <si>
    <t>52xx</t>
  </si>
  <si>
    <t>53xx</t>
  </si>
  <si>
    <t>54xx</t>
  </si>
  <si>
    <t>56xx</t>
  </si>
  <si>
    <t>náhrada nemoci</t>
  </si>
  <si>
    <t>dle odvětvového třídění rozpočtové skladby</t>
  </si>
  <si>
    <t>pronájmy nebytových prostor</t>
  </si>
  <si>
    <t>úro</t>
  </si>
  <si>
    <t>I N V E S T I Č N Í     výdaje</t>
  </si>
  <si>
    <t>obecní majetek</t>
  </si>
  <si>
    <t>FINANCOVÁNÍ</t>
  </si>
  <si>
    <t>ošatné SF</t>
  </si>
  <si>
    <t>dopravní obslužnost</t>
  </si>
  <si>
    <t>Revital</t>
  </si>
  <si>
    <t>kult.akce</t>
  </si>
  <si>
    <t>akce</t>
  </si>
  <si>
    <t>občerstvení</t>
  </si>
  <si>
    <t>udržba hřiště, Hareko</t>
  </si>
  <si>
    <t>opravy a údržby</t>
  </si>
  <si>
    <t>součet</t>
  </si>
  <si>
    <t>Rozvadov hřiště - materiál</t>
  </si>
  <si>
    <t>ostatní tělových.činnost</t>
  </si>
  <si>
    <t xml:space="preserve"> OSA ap.</t>
  </si>
  <si>
    <t>SF ostatní služby ( stravenky-úhrada )</t>
  </si>
  <si>
    <t>prodej pozemků</t>
  </si>
  <si>
    <t>pronájmy nebyt.prostor, N.D.</t>
  </si>
  <si>
    <t>2.</t>
  </si>
  <si>
    <t>3.</t>
  </si>
  <si>
    <t>4.</t>
  </si>
  <si>
    <t xml:space="preserve">el.en. </t>
  </si>
  <si>
    <t xml:space="preserve">materiál </t>
  </si>
  <si>
    <t xml:space="preserve">oprava a udržování </t>
  </si>
  <si>
    <t>1.-7.</t>
  </si>
  <si>
    <t>5.</t>
  </si>
  <si>
    <t>6.</t>
  </si>
  <si>
    <t>7.</t>
  </si>
  <si>
    <t>1.-2.</t>
  </si>
  <si>
    <t xml:space="preserve">DPH </t>
  </si>
  <si>
    <t>z toho</t>
  </si>
  <si>
    <t xml:space="preserve">dotace SR   </t>
  </si>
  <si>
    <t>1.-3.</t>
  </si>
  <si>
    <t>příspěv.svaz měst a obcí, odbory</t>
  </si>
  <si>
    <t>kolky</t>
  </si>
  <si>
    <t>platby daní a poplatků ( dál.zn.)(daň z přev.nemov.)</t>
  </si>
  <si>
    <t>příspěvek na penzijní fond zaměstnancům</t>
  </si>
  <si>
    <t>0099</t>
  </si>
  <si>
    <t>mat</t>
  </si>
  <si>
    <t>hřbitov</t>
  </si>
  <si>
    <t>nákup pozemků</t>
  </si>
  <si>
    <t>položka 1xxx a 4xxx a 2460</t>
  </si>
  <si>
    <t>záležitosti ost.komunikací</t>
  </si>
  <si>
    <t>rozpočet je sestaven jako schodkový</t>
  </si>
  <si>
    <t>činnosti kostela</t>
  </si>
  <si>
    <t>Václavská pouť</t>
  </si>
  <si>
    <t>0094</t>
  </si>
  <si>
    <t>Rozvadovské slavnosti</t>
  </si>
  <si>
    <t>akce - Svatá Kateřina</t>
  </si>
  <si>
    <t>0084</t>
  </si>
  <si>
    <t>vítání občanků, výročí, pohřeb</t>
  </si>
  <si>
    <t>0085</t>
  </si>
  <si>
    <t>Naučné stezky</t>
  </si>
  <si>
    <t>Kóta</t>
  </si>
  <si>
    <t xml:space="preserve">pohoštění při zasedání ZO </t>
  </si>
  <si>
    <t xml:space="preserve">telefony </t>
  </si>
  <si>
    <t>FRB půjčka obyvatelstvu</t>
  </si>
  <si>
    <t>půjčka</t>
  </si>
  <si>
    <t>nákup materiálu</t>
  </si>
  <si>
    <t xml:space="preserve">TJ Rozvadov příspěvek  </t>
  </si>
  <si>
    <t>SDH příspěvek</t>
  </si>
  <si>
    <t>OZP (ochrana zeměděl.půd)</t>
  </si>
  <si>
    <t>NEINVESTIČNÍ VÝDAJE</t>
  </si>
  <si>
    <t>stravování žáků</t>
  </si>
  <si>
    <t>přebytek hospodaření z min.let</t>
  </si>
  <si>
    <t>výstavba VO</t>
  </si>
  <si>
    <t>příjmy z poskyt.služ. (hrob.místo)</t>
  </si>
  <si>
    <t>přístřešky PDO</t>
  </si>
  <si>
    <t>příjmy z poskyt.služeb</t>
  </si>
  <si>
    <t>pohřebnictví</t>
  </si>
  <si>
    <t xml:space="preserve">osa, </t>
  </si>
  <si>
    <t>daň z hazardních a techn.her</t>
  </si>
  <si>
    <t>oprava pomníku Sv. Kateřina</t>
  </si>
  <si>
    <t>výstavba objektu SDH</t>
  </si>
  <si>
    <t>3025</t>
  </si>
  <si>
    <t>3026</t>
  </si>
  <si>
    <t>ekodepon</t>
  </si>
  <si>
    <t>daň z příjmů fyz.os.placená plátci</t>
  </si>
  <si>
    <t>daň z příjmů fyz.os.placená poplatníky</t>
  </si>
  <si>
    <t>daň z přjmů fyz.os.vybíraná srážkou</t>
  </si>
  <si>
    <t>služby ekodepon atd.- sběr a svoz komunál.odpadu</t>
  </si>
  <si>
    <t>služby ekodepon atd. - plast, papír, sklo</t>
  </si>
  <si>
    <t>služby ekodepon atd. - nebezpečný odpad</t>
  </si>
  <si>
    <t>Komunální služby a územ. Rozvoj</t>
  </si>
  <si>
    <t>sociální fond</t>
  </si>
  <si>
    <t>el.en. /vodárna/</t>
  </si>
  <si>
    <t>CZP TC 5, STP Bor 10,</t>
  </si>
  <si>
    <t>materiál, nářadí</t>
  </si>
  <si>
    <t>nákup techniky</t>
  </si>
  <si>
    <t>důchodci - neinv.přísp.</t>
  </si>
  <si>
    <t>1601 CÚ-převod za porušení OZP</t>
  </si>
  <si>
    <t>1636 CÚ - odnětí lesní půdy</t>
  </si>
  <si>
    <t>příspěvek, R225 /rekonstrukce koupelny/</t>
  </si>
  <si>
    <t>MŠ - rekonstrukce kuchyň</t>
  </si>
  <si>
    <t>chodník u Kings Casina</t>
  </si>
  <si>
    <t xml:space="preserve">kulturní akce - služby (hudba, ohňostroj, přednášky  aj.), </t>
  </si>
  <si>
    <t>údržba budov na Kótě</t>
  </si>
  <si>
    <t xml:space="preserve">právní služby </t>
  </si>
  <si>
    <t>oprava fasády - kostel Sv.Václava</t>
  </si>
  <si>
    <t>0004</t>
  </si>
  <si>
    <t>el.en. - kostel SV.Václava</t>
  </si>
  <si>
    <t xml:space="preserve">poliklinika Bor </t>
  </si>
  <si>
    <t xml:space="preserve">Hospic TC </t>
  </si>
  <si>
    <t>CSS TC 5,Pečovatelské služby Bor 10,Víteček 10</t>
  </si>
  <si>
    <t>opravy a udržování /např.výměna kamen,digestoř…/</t>
  </si>
  <si>
    <t>nátěr střechy čp.191,balkony a stříšky čp.239-241</t>
  </si>
  <si>
    <t>opravy a udržování (hřbit.zeď,schody,centrální kříž)</t>
  </si>
  <si>
    <t>KÚ, GO, věc.bř., TVR popl.  apod., rozhlas,služ.zprac.dat</t>
  </si>
  <si>
    <t>rekonstrukce MK / casino - kóta / vč.PD</t>
  </si>
  <si>
    <t>rekonstrukce MK  /Mucha/ vč. PD</t>
  </si>
  <si>
    <t>rekonstrukce MK u pošty vč. PD</t>
  </si>
  <si>
    <t>VO -výstavba v k.ú.RZ (II.část) + Nové Domky</t>
  </si>
  <si>
    <t>sběrný dvůr</t>
  </si>
  <si>
    <t>MŠ - rekonstrukce kuchyň vč.PD</t>
  </si>
  <si>
    <t>víceúčelový sklad / hřiště/</t>
  </si>
  <si>
    <t>dotace MMR</t>
  </si>
  <si>
    <t>dotace</t>
  </si>
  <si>
    <t>místní referendum</t>
  </si>
  <si>
    <t>celkový přehled návrhu rozpočtu na rok 2021</t>
  </si>
  <si>
    <t>MS T.R 40, ČSV Tře. 5, AMVC 5, KČT 5, FOD 5, KVH Hraničář 10,</t>
  </si>
  <si>
    <t>PD na rok 2022 atd.</t>
  </si>
  <si>
    <t>obchod - potraviny pořízení</t>
  </si>
  <si>
    <t>obchod - dovybavení</t>
  </si>
  <si>
    <t>oprava a udržování (vrata ZŠ 2x, zíďka a zábradlí OÚ,izolace čp.159-školka)</t>
  </si>
  <si>
    <t>DDHM, elektr.úřední deska (200 tis.),vánoční výzdoba (500 tis.)</t>
  </si>
  <si>
    <t xml:space="preserve"> Keramika RZ </t>
  </si>
  <si>
    <t>MK opravy, údržby,chodníky,(retardery), MK N.Domky</t>
  </si>
  <si>
    <t>0095</t>
  </si>
  <si>
    <t>historické - 400.let</t>
  </si>
  <si>
    <t>Územní plán</t>
  </si>
  <si>
    <t>ostatní služby (čištění a odvoz kanalizace, zahrnutí jímky u čp.191)</t>
  </si>
  <si>
    <t>klimatizace OÚ+sál</t>
  </si>
  <si>
    <t>rekonstrukce MK u pošty,kóta..</t>
  </si>
  <si>
    <t>územní plán</t>
  </si>
  <si>
    <t>klimatizace OÚ +sál</t>
  </si>
  <si>
    <t>dětské hřiště Sv.Kateřina</t>
  </si>
  <si>
    <t>turistické odpočívadlo - Milíře, N.Domky</t>
  </si>
  <si>
    <t>turistická odpočívadla</t>
  </si>
  <si>
    <t>Schválený rozpočet obce Rozvadov pro rok 2021</t>
  </si>
  <si>
    <t>ZO schválilo dne 16.12.2020, usn.č. I. 26/3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</si>
</sst>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u val="singleAccounting"/>
      <sz val="16"/>
      <name val="Arial"/>
      <family val="2"/>
    </font>
    <font>
      <sz val="24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u val="single"/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i/>
      <sz val="14"/>
      <color indexed="17"/>
      <name val="Arial"/>
      <family val="2"/>
    </font>
    <font>
      <i/>
      <u val="single"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i/>
      <sz val="22"/>
      <name val="Arial"/>
      <family val="2"/>
    </font>
    <font>
      <b/>
      <i/>
      <sz val="22"/>
      <name val="Arial"/>
      <family val="2"/>
    </font>
    <font>
      <i/>
      <sz val="28"/>
      <name val="Arial"/>
      <family val="2"/>
    </font>
    <font>
      <b/>
      <i/>
      <sz val="18"/>
      <name val="Arial"/>
      <family val="2"/>
    </font>
    <font>
      <i/>
      <sz val="12"/>
      <name val="Arial"/>
      <family val="2"/>
    </font>
    <font>
      <b/>
      <u val="singleAccounting"/>
      <sz val="14"/>
      <name val="Arial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7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30"/>
      <name val="Arial"/>
      <family val="2"/>
    </font>
    <font>
      <sz val="16"/>
      <color indexed="10"/>
      <name val="Arial"/>
      <family val="2"/>
    </font>
    <font>
      <b/>
      <i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00B050"/>
      <name val="Arial"/>
      <family val="2"/>
    </font>
    <font>
      <b/>
      <u val="single"/>
      <sz val="14"/>
      <color rgb="FFFF0000"/>
      <name val="Arial"/>
      <family val="2"/>
    </font>
    <font>
      <b/>
      <sz val="14"/>
      <color rgb="FF00B050"/>
      <name val="Arial"/>
      <family val="2"/>
    </font>
    <font>
      <b/>
      <sz val="14"/>
      <color rgb="FF0070C0"/>
      <name val="Arial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45">
    <xf numFmtId="0" fontId="0" fillId="0" borderId="0" xfId="0" applyAlignment="1">
      <alignment/>
    </xf>
    <xf numFmtId="0" fontId="21" fillId="0" borderId="0" xfId="48" applyFont="1" applyFill="1" applyBorder="1" applyAlignment="1">
      <alignment horizontal="center"/>
      <protection/>
    </xf>
    <xf numFmtId="49" fontId="21" fillId="0" borderId="0" xfId="48" applyNumberFormat="1" applyFont="1" applyFill="1" applyBorder="1" applyAlignment="1">
      <alignment horizontal="center"/>
      <protection/>
    </xf>
    <xf numFmtId="0" fontId="22" fillId="0" borderId="10" xfId="48" applyFont="1" applyBorder="1" applyAlignment="1">
      <alignment horizontal="center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2" fillId="0" borderId="0" xfId="48" applyFont="1" applyFill="1" applyBorder="1">
      <alignment/>
      <protection/>
    </xf>
    <xf numFmtId="0" fontId="22" fillId="0" borderId="0" xfId="48" applyFont="1">
      <alignment/>
      <protection/>
    </xf>
    <xf numFmtId="0" fontId="22" fillId="0" borderId="11" xfId="48" applyFont="1" applyBorder="1" applyAlignment="1">
      <alignment horizontal="center"/>
      <protection/>
    </xf>
    <xf numFmtId="49" fontId="22" fillId="0" borderId="11" xfId="48" applyNumberFormat="1" applyFont="1" applyBorder="1" applyAlignment="1">
      <alignment horizontal="center"/>
      <protection/>
    </xf>
    <xf numFmtId="0" fontId="22" fillId="0" borderId="12" xfId="48" applyFont="1" applyBorder="1">
      <alignment/>
      <protection/>
    </xf>
    <xf numFmtId="0" fontId="22" fillId="0" borderId="0" xfId="48" applyFont="1" applyFill="1" applyBorder="1" applyAlignment="1">
      <alignment wrapText="1"/>
      <protection/>
    </xf>
    <xf numFmtId="0" fontId="22" fillId="0" borderId="13" xfId="48" applyFont="1" applyBorder="1" applyAlignment="1">
      <alignment horizontal="left"/>
      <protection/>
    </xf>
    <xf numFmtId="0" fontId="22" fillId="0" borderId="14" xfId="48" applyFont="1" applyBorder="1" applyAlignment="1">
      <alignment horizontal="center"/>
      <protection/>
    </xf>
    <xf numFmtId="49" fontId="22" fillId="0" borderId="14" xfId="48" applyNumberFormat="1" applyFont="1" applyBorder="1" applyAlignment="1">
      <alignment horizontal="center"/>
      <protection/>
    </xf>
    <xf numFmtId="0" fontId="22" fillId="0" borderId="14" xfId="48" applyFont="1" applyBorder="1">
      <alignment/>
      <protection/>
    </xf>
    <xf numFmtId="0" fontId="22" fillId="0" borderId="0" xfId="48" applyFont="1" applyBorder="1" applyAlignment="1">
      <alignment wrapText="1"/>
      <protection/>
    </xf>
    <xf numFmtId="0" fontId="22" fillId="0" borderId="15" xfId="48" applyFont="1" applyBorder="1" applyAlignment="1">
      <alignment horizontal="left"/>
      <protection/>
    </xf>
    <xf numFmtId="49" fontId="22" fillId="0" borderId="10" xfId="48" applyNumberFormat="1" applyFont="1" applyBorder="1" applyAlignment="1">
      <alignment horizontal="center"/>
      <protection/>
    </xf>
    <xf numFmtId="0" fontId="22" fillId="0" borderId="15" xfId="48" applyFont="1" applyBorder="1">
      <alignment/>
      <protection/>
    </xf>
    <xf numFmtId="0" fontId="22" fillId="0" borderId="0" xfId="48" applyFont="1" applyFill="1" applyBorder="1" applyAlignment="1">
      <alignment horizontal="left"/>
      <protection/>
    </xf>
    <xf numFmtId="0" fontId="22" fillId="0" borderId="0" xfId="48" applyFont="1" applyFill="1" applyBorder="1" applyAlignment="1">
      <alignment horizontal="center"/>
      <protection/>
    </xf>
    <xf numFmtId="49" fontId="22" fillId="0" borderId="0" xfId="48" applyNumberFormat="1" applyFont="1" applyFill="1" applyBorder="1" applyAlignment="1">
      <alignment horizontal="center"/>
      <protection/>
    </xf>
    <xf numFmtId="0" fontId="23" fillId="24" borderId="16" xfId="49" applyFont="1" applyFill="1" applyBorder="1" applyAlignment="1">
      <alignment horizontal="center"/>
      <protection/>
    </xf>
    <xf numFmtId="0" fontId="23" fillId="0" borderId="0" xfId="49" applyFont="1" applyFill="1" applyBorder="1" applyAlignment="1">
      <alignment horizontal="left"/>
      <protection/>
    </xf>
    <xf numFmtId="0" fontId="22" fillId="0" borderId="16" xfId="49" applyFont="1" applyBorder="1" applyAlignment="1">
      <alignment horizontal="center"/>
      <protection/>
    </xf>
    <xf numFmtId="0" fontId="23" fillId="25" borderId="16" xfId="49" applyFont="1" applyFill="1" applyBorder="1" applyAlignment="1">
      <alignment horizontal="center"/>
      <protection/>
    </xf>
    <xf numFmtId="49" fontId="22" fillId="0" borderId="16" xfId="49" applyNumberFormat="1" applyFont="1" applyBorder="1" applyAlignment="1">
      <alignment horizontal="center"/>
      <protection/>
    </xf>
    <xf numFmtId="0" fontId="22" fillId="0" borderId="16" xfId="49" applyFont="1" applyBorder="1" applyAlignment="1">
      <alignment wrapText="1"/>
      <protection/>
    </xf>
    <xf numFmtId="0" fontId="22" fillId="0" borderId="0" xfId="49" applyFont="1" applyFill="1" applyBorder="1">
      <alignment/>
      <protection/>
    </xf>
    <xf numFmtId="0" fontId="22" fillId="0" borderId="0" xfId="49" applyFont="1" applyBorder="1">
      <alignment/>
      <protection/>
    </xf>
    <xf numFmtId="0" fontId="22" fillId="0" borderId="0" xfId="0" applyFont="1" applyAlignment="1">
      <alignment/>
    </xf>
    <xf numFmtId="0" fontId="22" fillId="0" borderId="16" xfId="49" applyFont="1" applyFill="1" applyBorder="1" applyAlignment="1">
      <alignment horizontal="center"/>
      <protection/>
    </xf>
    <xf numFmtId="49" fontId="22" fillId="26" borderId="17" xfId="49" applyNumberFormat="1" applyFont="1" applyFill="1" applyBorder="1" applyAlignment="1">
      <alignment horizontal="center"/>
      <protection/>
    </xf>
    <xf numFmtId="0" fontId="22" fillId="26" borderId="11" xfId="49" applyFont="1" applyFill="1" applyBorder="1" applyAlignment="1">
      <alignment horizontal="center"/>
      <protection/>
    </xf>
    <xf numFmtId="49" fontId="22" fillId="0" borderId="16" xfId="49" applyNumberFormat="1" applyFont="1" applyFill="1" applyBorder="1" applyAlignment="1">
      <alignment horizontal="center"/>
      <protection/>
    </xf>
    <xf numFmtId="0" fontId="22" fillId="0" borderId="16" xfId="49" applyFont="1" applyBorder="1" applyAlignment="1">
      <alignment horizontal="left" wrapText="1"/>
      <protection/>
    </xf>
    <xf numFmtId="0" fontId="23" fillId="0" borderId="16" xfId="49" applyFont="1" applyFill="1" applyBorder="1" applyAlignment="1">
      <alignment horizontal="center"/>
      <protection/>
    </xf>
    <xf numFmtId="0" fontId="23" fillId="0" borderId="16" xfId="49" applyFont="1" applyBorder="1" applyAlignment="1">
      <alignment horizontal="center"/>
      <protection/>
    </xf>
    <xf numFmtId="0" fontId="23" fillId="0" borderId="10" xfId="49" applyFont="1" applyBorder="1">
      <alignment/>
      <protection/>
    </xf>
    <xf numFmtId="0" fontId="23" fillId="0" borderId="11" xfId="48" applyFont="1" applyBorder="1" applyAlignment="1">
      <alignment horizontal="center"/>
      <protection/>
    </xf>
    <xf numFmtId="0" fontId="23" fillId="0" borderId="14" xfId="48" applyFont="1" applyBorder="1" applyAlignment="1">
      <alignment horizontal="center"/>
      <protection/>
    </xf>
    <xf numFmtId="0" fontId="23" fillId="0" borderId="10" xfId="48" applyFont="1" applyBorder="1" applyAlignment="1">
      <alignment horizontal="center"/>
      <protection/>
    </xf>
    <xf numFmtId="0" fontId="23" fillId="0" borderId="10" xfId="48" applyFont="1" applyBorder="1">
      <alignment/>
      <protection/>
    </xf>
    <xf numFmtId="0" fontId="23" fillId="0" borderId="0" xfId="48" applyFont="1" applyFill="1" applyBorder="1" applyAlignment="1">
      <alignment horizontal="center"/>
      <protection/>
    </xf>
    <xf numFmtId="0" fontId="23" fillId="0" borderId="0" xfId="48" applyFont="1" applyBorder="1">
      <alignment/>
      <protection/>
    </xf>
    <xf numFmtId="0" fontId="25" fillId="0" borderId="17" xfId="48" applyFont="1" applyBorder="1" applyAlignment="1">
      <alignment horizontal="left"/>
      <protection/>
    </xf>
    <xf numFmtId="164" fontId="22" fillId="0" borderId="16" xfId="48" applyNumberFormat="1" applyFont="1" applyFill="1" applyBorder="1" applyAlignment="1">
      <alignment horizontal="center" wrapText="1"/>
      <protection/>
    </xf>
    <xf numFmtId="164" fontId="21" fillId="0" borderId="0" xfId="48" applyNumberFormat="1" applyFont="1" applyFill="1" applyBorder="1" applyAlignment="1">
      <alignment horizontal="center"/>
      <protection/>
    </xf>
    <xf numFmtId="164" fontId="22" fillId="0" borderId="0" xfId="48" applyNumberFormat="1" applyFont="1" applyFill="1" applyBorder="1" applyAlignment="1">
      <alignment horizontal="center"/>
      <protection/>
    </xf>
    <xf numFmtId="164" fontId="22" fillId="0" borderId="18" xfId="48" applyNumberFormat="1" applyFont="1" applyFill="1" applyBorder="1" applyAlignment="1">
      <alignment horizontal="center"/>
      <protection/>
    </xf>
    <xf numFmtId="164" fontId="22" fillId="0" borderId="0" xfId="48" applyNumberFormat="1" applyFont="1" applyFill="1" applyBorder="1">
      <alignment/>
      <protection/>
    </xf>
    <xf numFmtId="164" fontId="22" fillId="0" borderId="0" xfId="48" applyNumberFormat="1" applyFont="1" applyBorder="1">
      <alignment/>
      <protection/>
    </xf>
    <xf numFmtId="164" fontId="23" fillId="4" borderId="16" xfId="49" applyNumberFormat="1" applyFont="1" applyFill="1" applyBorder="1" applyAlignment="1">
      <alignment horizontal="center"/>
      <protection/>
    </xf>
    <xf numFmtId="164" fontId="22" fillId="0" borderId="16" xfId="49" applyNumberFormat="1" applyFont="1" applyFill="1" applyBorder="1" applyAlignment="1">
      <alignment horizontal="center"/>
      <protection/>
    </xf>
    <xf numFmtId="164" fontId="23" fillId="0" borderId="16" xfId="49" applyNumberFormat="1" applyFont="1" applyFill="1" applyBorder="1" applyAlignment="1">
      <alignment horizontal="center"/>
      <protection/>
    </xf>
    <xf numFmtId="164" fontId="23" fillId="26" borderId="11" xfId="49" applyNumberFormat="1" applyFont="1" applyFill="1" applyBorder="1" applyAlignment="1">
      <alignment horizontal="center"/>
      <protection/>
    </xf>
    <xf numFmtId="164" fontId="22" fillId="26" borderId="11" xfId="49" applyNumberFormat="1" applyFont="1" applyFill="1" applyBorder="1" applyAlignment="1">
      <alignment horizontal="center"/>
      <protection/>
    </xf>
    <xf numFmtId="164" fontId="23" fillId="0" borderId="16" xfId="49" applyNumberFormat="1" applyFont="1" applyFill="1" applyBorder="1" applyAlignment="1">
      <alignment horizontal="center" wrapText="1"/>
      <protection/>
    </xf>
    <xf numFmtId="164" fontId="0" fillId="0" borderId="0" xfId="49" applyNumberFormat="1" applyFont="1" applyBorder="1">
      <alignment/>
      <protection/>
    </xf>
    <xf numFmtId="0" fontId="22" fillId="0" borderId="0" xfId="0" applyFont="1" applyBorder="1" applyAlignment="1">
      <alignment/>
    </xf>
    <xf numFmtId="0" fontId="22" fillId="0" borderId="11" xfId="49" applyFont="1" applyFill="1" applyBorder="1" applyAlignment="1">
      <alignment horizontal="center"/>
      <protection/>
    </xf>
    <xf numFmtId="0" fontId="23" fillId="0" borderId="11" xfId="49" applyFont="1" applyFill="1" applyBorder="1" applyAlignment="1">
      <alignment horizontal="center"/>
      <protection/>
    </xf>
    <xf numFmtId="49" fontId="22" fillId="0" borderId="11" xfId="49" applyNumberFormat="1" applyFont="1" applyFill="1" applyBorder="1" applyAlignment="1">
      <alignment horizontal="center"/>
      <protection/>
    </xf>
    <xf numFmtId="164" fontId="23" fillId="0" borderId="11" xfId="49" applyNumberFormat="1" applyFont="1" applyFill="1" applyBorder="1" applyAlignment="1">
      <alignment horizontal="center"/>
      <protection/>
    </xf>
    <xf numFmtId="164" fontId="22" fillId="0" borderId="11" xfId="49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/>
    </xf>
    <xf numFmtId="0" fontId="22" fillId="0" borderId="0" xfId="50" applyFont="1" applyFill="1" applyBorder="1">
      <alignment/>
      <protection/>
    </xf>
    <xf numFmtId="0" fontId="23" fillId="0" borderId="0" xfId="50" applyFont="1" applyFill="1" applyBorder="1">
      <alignment/>
      <protection/>
    </xf>
    <xf numFmtId="0" fontId="22" fillId="0" borderId="19" xfId="46" applyFont="1" applyFill="1" applyBorder="1" applyAlignment="1">
      <alignment horizontal="left"/>
      <protection/>
    </xf>
    <xf numFmtId="0" fontId="22" fillId="0" borderId="0" xfId="50" applyFont="1" applyAlignment="1">
      <alignment wrapText="1"/>
      <protection/>
    </xf>
    <xf numFmtId="0" fontId="22" fillId="0" borderId="0" xfId="50" applyFont="1">
      <alignment/>
      <protection/>
    </xf>
    <xf numFmtId="0" fontId="22" fillId="0" borderId="0" xfId="0" applyFont="1" applyFill="1" applyAlignment="1">
      <alignment/>
    </xf>
    <xf numFmtId="0" fontId="22" fillId="0" borderId="0" xfId="50" applyFont="1" applyBorder="1" applyAlignment="1">
      <alignment wrapText="1"/>
      <protection/>
    </xf>
    <xf numFmtId="164" fontId="22" fillId="0" borderId="14" xfId="48" applyNumberFormat="1" applyFont="1" applyFill="1" applyBorder="1">
      <alignment/>
      <protection/>
    </xf>
    <xf numFmtId="0" fontId="23" fillId="0" borderId="16" xfId="48" applyFont="1" applyBorder="1" applyAlignment="1">
      <alignment horizontal="center"/>
      <protection/>
    </xf>
    <xf numFmtId="164" fontId="28" fillId="0" borderId="0" xfId="0" applyNumberFormat="1" applyFont="1" applyAlignment="1">
      <alignment/>
    </xf>
    <xf numFmtId="0" fontId="28" fillId="0" borderId="0" xfId="50" applyFont="1" applyBorder="1">
      <alignment/>
      <protection/>
    </xf>
    <xf numFmtId="0" fontId="28" fillId="0" borderId="16" xfId="50" applyFont="1" applyFill="1" applyBorder="1" applyAlignment="1">
      <alignment horizontal="center"/>
      <protection/>
    </xf>
    <xf numFmtId="49" fontId="28" fillId="0" borderId="16" xfId="50" applyNumberFormat="1" applyFont="1" applyFill="1" applyBorder="1" applyAlignment="1">
      <alignment horizontal="center"/>
      <protection/>
    </xf>
    <xf numFmtId="0" fontId="28" fillId="17" borderId="16" xfId="50" applyFont="1" applyFill="1" applyBorder="1" applyAlignment="1">
      <alignment horizontal="center"/>
      <protection/>
    </xf>
    <xf numFmtId="49" fontId="28" fillId="17" borderId="16" xfId="50" applyNumberFormat="1" applyFont="1" applyFill="1" applyBorder="1" applyAlignment="1">
      <alignment horizontal="center"/>
      <protection/>
    </xf>
    <xf numFmtId="0" fontId="31" fillId="4" borderId="13" xfId="50" applyFont="1" applyFill="1" applyBorder="1" applyAlignment="1">
      <alignment/>
      <protection/>
    </xf>
    <xf numFmtId="0" fontId="31" fillId="4" borderId="14" xfId="50" applyFont="1" applyFill="1" applyBorder="1" applyAlignment="1">
      <alignment horizontal="center"/>
      <protection/>
    </xf>
    <xf numFmtId="49" fontId="31" fillId="4" borderId="14" xfId="50" applyNumberFormat="1" applyFont="1" applyFill="1" applyBorder="1" applyAlignment="1">
      <alignment horizontal="center"/>
      <protection/>
    </xf>
    <xf numFmtId="0" fontId="28" fillId="0" borderId="0" xfId="50" applyFont="1" applyBorder="1" applyAlignment="1">
      <alignment horizontal="center"/>
      <protection/>
    </xf>
    <xf numFmtId="49" fontId="28" fillId="0" borderId="0" xfId="50" applyNumberFormat="1" applyFont="1" applyBorder="1" applyAlignment="1">
      <alignment horizontal="center"/>
      <protection/>
    </xf>
    <xf numFmtId="0" fontId="28" fillId="0" borderId="0" xfId="50" applyFont="1">
      <alignment/>
      <protection/>
    </xf>
    <xf numFmtId="0" fontId="28" fillId="0" borderId="0" xfId="0" applyFont="1" applyAlignment="1">
      <alignment/>
    </xf>
    <xf numFmtId="0" fontId="28" fillId="0" borderId="16" xfId="47" applyFont="1" applyBorder="1" applyAlignment="1">
      <alignment horizontal="center"/>
      <protection/>
    </xf>
    <xf numFmtId="164" fontId="28" fillId="0" borderId="16" xfId="47" applyNumberFormat="1" applyFont="1" applyBorder="1" applyAlignment="1">
      <alignment horizontal="center"/>
      <protection/>
    </xf>
    <xf numFmtId="0" fontId="28" fillId="0" borderId="16" xfId="47" applyFont="1" applyBorder="1" applyAlignment="1">
      <alignment wrapText="1"/>
      <protection/>
    </xf>
    <xf numFmtId="0" fontId="28" fillId="0" borderId="16" xfId="47" applyFont="1" applyFill="1" applyBorder="1" applyAlignment="1">
      <alignment horizontal="left" wrapText="1"/>
      <protection/>
    </xf>
    <xf numFmtId="0" fontId="28" fillId="0" borderId="16" xfId="47" applyFont="1" applyFill="1" applyBorder="1" applyAlignment="1">
      <alignment wrapText="1"/>
      <protection/>
    </xf>
    <xf numFmtId="0" fontId="28" fillId="0" borderId="16" xfId="47" applyFont="1" applyFill="1" applyBorder="1" applyAlignment="1">
      <alignment horizontal="center"/>
      <protection/>
    </xf>
    <xf numFmtId="164" fontId="28" fillId="0" borderId="16" xfId="47" applyNumberFormat="1" applyFont="1" applyFill="1" applyBorder="1" applyAlignment="1">
      <alignment horizontal="center"/>
      <protection/>
    </xf>
    <xf numFmtId="0" fontId="28" fillId="0" borderId="16" xfId="49" applyFont="1" applyFill="1" applyBorder="1" applyAlignment="1">
      <alignment horizontal="left" wrapText="1"/>
      <protection/>
    </xf>
    <xf numFmtId="0" fontId="28" fillId="0" borderId="20" xfId="47" applyFont="1" applyFill="1" applyBorder="1" applyAlignment="1">
      <alignment horizontal="left" wrapText="1"/>
      <protection/>
    </xf>
    <xf numFmtId="164" fontId="22" fillId="0" borderId="21" xfId="48" applyNumberFormat="1" applyFont="1" applyFill="1" applyBorder="1" applyAlignment="1">
      <alignment horizontal="center" wrapText="1"/>
      <protection/>
    </xf>
    <xf numFmtId="164" fontId="22" fillId="0" borderId="22" xfId="48" applyNumberFormat="1" applyFont="1" applyFill="1" applyBorder="1" applyAlignment="1">
      <alignment horizontal="center" wrapText="1"/>
      <protection/>
    </xf>
    <xf numFmtId="0" fontId="32" fillId="0" borderId="23" xfId="46" applyFont="1" applyFill="1" applyBorder="1" applyAlignment="1">
      <alignment horizontal="left"/>
      <protection/>
    </xf>
    <xf numFmtId="164" fontId="32" fillId="0" borderId="19" xfId="46" applyNumberFormat="1" applyFont="1" applyFill="1" applyBorder="1" applyAlignment="1">
      <alignment horizontal="left"/>
      <protection/>
    </xf>
    <xf numFmtId="0" fontId="32" fillId="0" borderId="0" xfId="0" applyFont="1" applyAlignment="1">
      <alignment/>
    </xf>
    <xf numFmtId="0" fontId="23" fillId="0" borderId="0" xfId="0" applyFont="1" applyAlignment="1">
      <alignment/>
    </xf>
    <xf numFmtId="164" fontId="22" fillId="0" borderId="0" xfId="48" applyNumberFormat="1" applyFont="1" applyFill="1" applyBorder="1" applyAlignment="1">
      <alignment horizontal="left"/>
      <protection/>
    </xf>
    <xf numFmtId="0" fontId="26" fillId="0" borderId="0" xfId="0" applyFont="1" applyAlignment="1">
      <alignment/>
    </xf>
    <xf numFmtId="0" fontId="23" fillId="0" borderId="0" xfId="48" applyFont="1" applyFill="1" applyBorder="1">
      <alignment/>
      <protection/>
    </xf>
    <xf numFmtId="164" fontId="22" fillId="0" borderId="0" xfId="48" applyNumberFormat="1" applyFont="1" applyFill="1" applyBorder="1" applyAlignment="1">
      <alignment horizontal="center" wrapText="1"/>
      <protection/>
    </xf>
    <xf numFmtId="0" fontId="22" fillId="0" borderId="24" xfId="48" applyFont="1" applyFill="1" applyBorder="1" applyAlignment="1">
      <alignment horizontal="left" vertical="center"/>
      <protection/>
    </xf>
    <xf numFmtId="0" fontId="22" fillId="0" borderId="24" xfId="48" applyFont="1" applyFill="1" applyBorder="1" applyAlignment="1">
      <alignment horizontal="center" vertical="center"/>
      <protection/>
    </xf>
    <xf numFmtId="0" fontId="23" fillId="0" borderId="24" xfId="48" applyFont="1" applyFill="1" applyBorder="1" applyAlignment="1">
      <alignment horizontal="center" vertical="center"/>
      <protection/>
    </xf>
    <xf numFmtId="0" fontId="22" fillId="0" borderId="13" xfId="48" applyFont="1" applyFill="1" applyBorder="1" applyAlignment="1">
      <alignment horizontal="center" vertical="center"/>
      <protection/>
    </xf>
    <xf numFmtId="165" fontId="22" fillId="0" borderId="21" xfId="48" applyNumberFormat="1" applyFont="1" applyFill="1" applyBorder="1" applyAlignment="1">
      <alignment horizontal="left" wrapText="1" indent="1"/>
      <protection/>
    </xf>
    <xf numFmtId="0" fontId="22" fillId="0" borderId="20" xfId="48" applyFont="1" applyFill="1" applyBorder="1" applyAlignment="1">
      <alignment horizontal="center"/>
      <protection/>
    </xf>
    <xf numFmtId="0" fontId="23" fillId="0" borderId="20" xfId="48" applyFont="1" applyFill="1" applyBorder="1" applyAlignment="1">
      <alignment horizontal="center"/>
      <protection/>
    </xf>
    <xf numFmtId="0" fontId="22" fillId="0" borderId="15" xfId="48" applyFont="1" applyFill="1" applyBorder="1" applyAlignment="1">
      <alignment horizontal="center"/>
      <protection/>
    </xf>
    <xf numFmtId="164" fontId="22" fillId="0" borderId="22" xfId="48" applyNumberFormat="1" applyFont="1" applyFill="1" applyBorder="1">
      <alignment/>
      <protection/>
    </xf>
    <xf numFmtId="164" fontId="22" fillId="0" borderId="22" xfId="48" applyNumberFormat="1" applyFont="1" applyFill="1" applyBorder="1" applyAlignment="1">
      <alignment horizontal="center"/>
      <protection/>
    </xf>
    <xf numFmtId="0" fontId="22" fillId="0" borderId="22" xfId="48" applyNumberFormat="1" applyFont="1" applyFill="1" applyBorder="1" applyAlignment="1">
      <alignment horizontal="left" wrapText="1"/>
      <protection/>
    </xf>
    <xf numFmtId="0" fontId="22" fillId="0" borderId="16" xfId="48" applyFont="1" applyBorder="1" applyAlignment="1">
      <alignment horizontal="center"/>
      <protection/>
    </xf>
    <xf numFmtId="49" fontId="23" fillId="0" borderId="16" xfId="48" applyNumberFormat="1" applyFont="1" applyBorder="1" applyAlignment="1">
      <alignment horizontal="center"/>
      <protection/>
    </xf>
    <xf numFmtId="0" fontId="22" fillId="0" borderId="17" xfId="48" applyFont="1" applyBorder="1" applyAlignment="1">
      <alignment horizontal="center"/>
      <protection/>
    </xf>
    <xf numFmtId="164" fontId="24" fillId="0" borderId="25" xfId="48" applyNumberFormat="1" applyFont="1" applyFill="1" applyBorder="1" applyAlignment="1">
      <alignment horizontal="center"/>
      <protection/>
    </xf>
    <xf numFmtId="0" fontId="22" fillId="0" borderId="25" xfId="48" applyNumberFormat="1" applyFont="1" applyBorder="1" applyAlignment="1">
      <alignment wrapText="1"/>
      <protection/>
    </xf>
    <xf numFmtId="49" fontId="23" fillId="0" borderId="0" xfId="48" applyNumberFormat="1" applyFont="1" applyFill="1" applyBorder="1" applyAlignment="1">
      <alignment horizontal="center"/>
      <protection/>
    </xf>
    <xf numFmtId="164" fontId="24" fillId="0" borderId="26" xfId="48" applyNumberFormat="1" applyFont="1" applyFill="1" applyBorder="1" applyAlignment="1">
      <alignment horizontal="center"/>
      <protection/>
    </xf>
    <xf numFmtId="0" fontId="23" fillId="0" borderId="24" xfId="48" applyFont="1" applyFill="1" applyBorder="1" applyAlignment="1">
      <alignment horizontal="center"/>
      <protection/>
    </xf>
    <xf numFmtId="0" fontId="22" fillId="0" borderId="24" xfId="48" applyFont="1" applyBorder="1" applyAlignment="1">
      <alignment horizontal="center"/>
      <protection/>
    </xf>
    <xf numFmtId="164" fontId="24" fillId="0" borderId="21" xfId="48" applyNumberFormat="1" applyFont="1" applyFill="1" applyBorder="1" applyAlignment="1">
      <alignment horizontal="center"/>
      <protection/>
    </xf>
    <xf numFmtId="0" fontId="22" fillId="0" borderId="21" xfId="48" applyNumberFormat="1" applyFont="1" applyFill="1" applyBorder="1" applyAlignment="1">
      <alignment wrapText="1"/>
      <protection/>
    </xf>
    <xf numFmtId="0" fontId="23" fillId="0" borderId="16" xfId="48" applyFont="1" applyFill="1" applyBorder="1" applyAlignment="1">
      <alignment horizontal="center"/>
      <protection/>
    </xf>
    <xf numFmtId="49" fontId="23" fillId="0" borderId="16" xfId="48" applyNumberFormat="1" applyFont="1" applyFill="1" applyBorder="1" applyAlignment="1">
      <alignment horizontal="center"/>
      <protection/>
    </xf>
    <xf numFmtId="0" fontId="22" fillId="0" borderId="21" xfId="48" applyNumberFormat="1" applyFont="1" applyBorder="1" applyAlignment="1">
      <alignment wrapText="1"/>
      <protection/>
    </xf>
    <xf numFmtId="0" fontId="35" fillId="0" borderId="27" xfId="48" applyFont="1" applyBorder="1" applyAlignment="1">
      <alignment horizontal="center"/>
      <protection/>
    </xf>
    <xf numFmtId="0" fontId="22" fillId="0" borderId="26" xfId="48" applyFont="1" applyFill="1" applyBorder="1" applyAlignment="1">
      <alignment wrapText="1"/>
      <protection/>
    </xf>
    <xf numFmtId="0" fontId="22" fillId="0" borderId="25" xfId="48" applyFont="1" applyBorder="1" applyAlignment="1">
      <alignment wrapText="1"/>
      <protection/>
    </xf>
    <xf numFmtId="0" fontId="23" fillId="0" borderId="26" xfId="48" applyFont="1" applyFill="1" applyBorder="1" applyAlignment="1">
      <alignment wrapText="1"/>
      <protection/>
    </xf>
    <xf numFmtId="49" fontId="22" fillId="0" borderId="16" xfId="48" applyNumberFormat="1" applyFont="1" applyBorder="1" applyAlignment="1">
      <alignment horizontal="center"/>
      <protection/>
    </xf>
    <xf numFmtId="0" fontId="35" fillId="0" borderId="0" xfId="48" applyFont="1" applyFill="1" applyBorder="1" applyAlignment="1">
      <alignment horizontal="center"/>
      <protection/>
    </xf>
    <xf numFmtId="49" fontId="35" fillId="0" borderId="0" xfId="48" applyNumberFormat="1" applyFont="1" applyFill="1" applyBorder="1" applyAlignment="1">
      <alignment horizontal="center"/>
      <protection/>
    </xf>
    <xf numFmtId="164" fontId="35" fillId="0" borderId="26" xfId="48" applyNumberFormat="1" applyFont="1" applyFill="1" applyBorder="1" applyAlignment="1">
      <alignment horizontal="center"/>
      <protection/>
    </xf>
    <xf numFmtId="0" fontId="35" fillId="0" borderId="26" xfId="48" applyFont="1" applyFill="1" applyBorder="1" applyAlignment="1">
      <alignment wrapText="1"/>
      <protection/>
    </xf>
    <xf numFmtId="0" fontId="35" fillId="0" borderId="28" xfId="48" applyFont="1" applyFill="1" applyBorder="1" applyAlignment="1">
      <alignment horizontal="center"/>
      <protection/>
    </xf>
    <xf numFmtId="49" fontId="35" fillId="0" borderId="28" xfId="48" applyNumberFormat="1" applyFont="1" applyFill="1" applyBorder="1" applyAlignment="1">
      <alignment horizontal="center"/>
      <protection/>
    </xf>
    <xf numFmtId="164" fontId="35" fillId="0" borderId="29" xfId="48" applyNumberFormat="1" applyFont="1" applyFill="1" applyBorder="1" applyAlignment="1">
      <alignment horizontal="center"/>
      <protection/>
    </xf>
    <xf numFmtId="0" fontId="35" fillId="0" borderId="29" xfId="48" applyFont="1" applyFill="1" applyBorder="1" applyAlignment="1">
      <alignment wrapText="1"/>
      <protection/>
    </xf>
    <xf numFmtId="164" fontId="35" fillId="0" borderId="0" xfId="48" applyNumberFormat="1" applyFont="1" applyFill="1" applyBorder="1" applyAlignment="1">
      <alignment horizontal="center"/>
      <protection/>
    </xf>
    <xf numFmtId="0" fontId="35" fillId="0" borderId="0" xfId="48" applyFont="1" applyFill="1" applyBorder="1" applyAlignment="1">
      <alignment wrapText="1"/>
      <protection/>
    </xf>
    <xf numFmtId="0" fontId="22" fillId="0" borderId="16" xfId="48" applyFont="1" applyFill="1" applyBorder="1" applyAlignment="1">
      <alignment horizontal="center"/>
      <protection/>
    </xf>
    <xf numFmtId="0" fontId="22" fillId="0" borderId="17" xfId="48" applyFont="1" applyFill="1" applyBorder="1" applyAlignment="1">
      <alignment horizontal="center"/>
      <protection/>
    </xf>
    <xf numFmtId="0" fontId="23" fillId="0" borderId="0" xfId="48" applyFont="1">
      <alignment/>
      <protection/>
    </xf>
    <xf numFmtId="164" fontId="22" fillId="0" borderId="0" xfId="48" applyNumberFormat="1" applyFont="1">
      <alignment/>
      <protection/>
    </xf>
    <xf numFmtId="164" fontId="22" fillId="0" borderId="0" xfId="48" applyNumberFormat="1" applyFont="1" applyFill="1">
      <alignment/>
      <protection/>
    </xf>
    <xf numFmtId="164" fontId="22" fillId="0" borderId="0" xfId="0" applyNumberFormat="1" applyFont="1" applyAlignment="1">
      <alignment/>
    </xf>
    <xf numFmtId="0" fontId="22" fillId="0" borderId="0" xfId="49" applyFont="1" applyFill="1" applyBorder="1" applyAlignment="1">
      <alignment horizontal="left"/>
      <protection/>
    </xf>
    <xf numFmtId="164" fontId="33" fillId="0" borderId="19" xfId="46" applyNumberFormat="1" applyFont="1" applyFill="1" applyBorder="1" applyAlignment="1">
      <alignment horizontal="left"/>
      <protection/>
    </xf>
    <xf numFmtId="0" fontId="32" fillId="0" borderId="30" xfId="46" applyFont="1" applyFill="1" applyBorder="1" applyAlignment="1">
      <alignment horizontal="right"/>
      <protection/>
    </xf>
    <xf numFmtId="164" fontId="23" fillId="0" borderId="0" xfId="49" applyNumberFormat="1" applyFont="1" applyFill="1" applyBorder="1" applyAlignment="1">
      <alignment horizontal="left"/>
      <protection/>
    </xf>
    <xf numFmtId="164" fontId="22" fillId="0" borderId="0" xfId="49" applyNumberFormat="1" applyFont="1" applyFill="1" applyBorder="1" applyAlignment="1">
      <alignment horizontal="left"/>
      <protection/>
    </xf>
    <xf numFmtId="0" fontId="22" fillId="0" borderId="31" xfId="49" applyFont="1" applyFill="1" applyBorder="1" applyAlignment="1">
      <alignment horizontal="left"/>
      <protection/>
    </xf>
    <xf numFmtId="0" fontId="22" fillId="0" borderId="0" xfId="49" applyFont="1">
      <alignment/>
      <protection/>
    </xf>
    <xf numFmtId="0" fontId="26" fillId="7" borderId="32" xfId="49" applyFont="1" applyFill="1" applyBorder="1" applyAlignment="1">
      <alignment horizontal="left"/>
      <protection/>
    </xf>
    <xf numFmtId="0" fontId="26" fillId="7" borderId="28" xfId="49" applyFont="1" applyFill="1" applyBorder="1" applyAlignment="1">
      <alignment horizontal="left"/>
      <protection/>
    </xf>
    <xf numFmtId="0" fontId="34" fillId="7" borderId="28" xfId="49" applyFont="1" applyFill="1" applyBorder="1" applyAlignment="1">
      <alignment horizontal="left"/>
      <protection/>
    </xf>
    <xf numFmtId="164" fontId="34" fillId="7" borderId="28" xfId="49" applyNumberFormat="1" applyFont="1" applyFill="1" applyBorder="1" applyAlignment="1">
      <alignment horizontal="left"/>
      <protection/>
    </xf>
    <xf numFmtId="0" fontId="26" fillId="7" borderId="33" xfId="49" applyFont="1" applyFill="1" applyBorder="1" applyAlignment="1">
      <alignment horizontal="left"/>
      <protection/>
    </xf>
    <xf numFmtId="0" fontId="26" fillId="0" borderId="0" xfId="49" applyFont="1">
      <alignment/>
      <protection/>
    </xf>
    <xf numFmtId="0" fontId="23" fillId="0" borderId="0" xfId="49" applyFont="1" applyFill="1" applyBorder="1">
      <alignment/>
      <protection/>
    </xf>
    <xf numFmtId="164" fontId="23" fillId="0" borderId="0" xfId="49" applyNumberFormat="1" applyFont="1" applyFill="1" applyBorder="1">
      <alignment/>
      <protection/>
    </xf>
    <xf numFmtId="164" fontId="22" fillId="0" borderId="0" xfId="49" applyNumberFormat="1" applyFont="1" applyFill="1" applyBorder="1">
      <alignment/>
      <protection/>
    </xf>
    <xf numFmtId="164" fontId="23" fillId="0" borderId="0" xfId="49" applyNumberFormat="1" applyFont="1" applyFill="1" applyBorder="1" applyAlignment="1">
      <alignment horizontal="center" wrapText="1"/>
      <protection/>
    </xf>
    <xf numFmtId="0" fontId="22" fillId="0" borderId="0" xfId="49" applyFont="1" applyFill="1" applyBorder="1" applyAlignment="1">
      <alignment wrapText="1"/>
      <protection/>
    </xf>
    <xf numFmtId="0" fontId="22" fillId="0" borderId="24" xfId="49" applyFont="1" applyFill="1" applyBorder="1" applyAlignment="1">
      <alignment horizontal="left" vertical="center"/>
      <protection/>
    </xf>
    <xf numFmtId="0" fontId="22" fillId="0" borderId="24" xfId="49" applyFont="1" applyFill="1" applyBorder="1" applyAlignment="1">
      <alignment horizontal="center" vertical="center"/>
      <protection/>
    </xf>
    <xf numFmtId="0" fontId="23" fillId="0" borderId="24" xfId="49" applyFont="1" applyFill="1" applyBorder="1" applyAlignment="1">
      <alignment horizontal="center" vertical="center"/>
      <protection/>
    </xf>
    <xf numFmtId="164" fontId="23" fillId="0" borderId="24" xfId="49" applyNumberFormat="1" applyFont="1" applyFill="1" applyBorder="1" applyAlignment="1">
      <alignment horizontal="center" wrapText="1"/>
      <protection/>
    </xf>
    <xf numFmtId="164" fontId="22" fillId="0" borderId="24" xfId="49" applyNumberFormat="1" applyFont="1" applyFill="1" applyBorder="1" applyAlignment="1">
      <alignment horizontal="center" wrapText="1"/>
      <protection/>
    </xf>
    <xf numFmtId="165" fontId="22" fillId="0" borderId="24" xfId="49" applyNumberFormat="1" applyFont="1" applyFill="1" applyBorder="1" applyAlignment="1">
      <alignment horizontal="left" wrapText="1" indent="1"/>
      <protection/>
    </xf>
    <xf numFmtId="0" fontId="22" fillId="0" borderId="20" xfId="49" applyFont="1" applyFill="1" applyBorder="1" applyAlignment="1">
      <alignment horizontal="center"/>
      <protection/>
    </xf>
    <xf numFmtId="0" fontId="23" fillId="0" borderId="20" xfId="49" applyFont="1" applyFill="1" applyBorder="1" applyAlignment="1">
      <alignment horizontal="center"/>
      <protection/>
    </xf>
    <xf numFmtId="164" fontId="23" fillId="0" borderId="20" xfId="49" applyNumberFormat="1" applyFont="1" applyFill="1" applyBorder="1">
      <alignment/>
      <protection/>
    </xf>
    <xf numFmtId="164" fontId="22" fillId="0" borderId="20" xfId="49" applyNumberFormat="1" applyFont="1" applyFill="1" applyBorder="1" applyAlignment="1">
      <alignment horizontal="center" wrapText="1"/>
      <protection/>
    </xf>
    <xf numFmtId="164" fontId="23" fillId="0" borderId="20" xfId="49" applyNumberFormat="1" applyFont="1" applyFill="1" applyBorder="1" applyAlignment="1">
      <alignment horizontal="center"/>
      <protection/>
    </xf>
    <xf numFmtId="0" fontId="22" fillId="0" borderId="20" xfId="49" applyNumberFormat="1" applyFont="1" applyFill="1" applyBorder="1" applyAlignment="1">
      <alignment horizontal="left" wrapText="1"/>
      <protection/>
    </xf>
    <xf numFmtId="164" fontId="22" fillId="0" borderId="20" xfId="49" applyNumberFormat="1" applyFont="1" applyFill="1" applyBorder="1" applyAlignment="1">
      <alignment horizontal="center"/>
      <protection/>
    </xf>
    <xf numFmtId="0" fontId="22" fillId="4" borderId="16" xfId="49" applyFont="1" applyFill="1" applyBorder="1" applyAlignment="1">
      <alignment horizontal="center"/>
      <protection/>
    </xf>
    <xf numFmtId="0" fontId="23" fillId="4" borderId="16" xfId="49" applyFont="1" applyFill="1" applyBorder="1" applyAlignment="1">
      <alignment horizontal="center"/>
      <protection/>
    </xf>
    <xf numFmtId="49" fontId="22" fillId="4" borderId="16" xfId="49" applyNumberFormat="1" applyFont="1" applyFill="1" applyBorder="1" applyAlignment="1">
      <alignment horizontal="center"/>
      <protection/>
    </xf>
    <xf numFmtId="0" fontId="22" fillId="4" borderId="16" xfId="49" applyFont="1" applyFill="1" applyBorder="1" applyAlignment="1">
      <alignment horizontal="left" wrapText="1"/>
      <protection/>
    </xf>
    <xf numFmtId="0" fontId="21" fillId="17" borderId="27" xfId="49" applyFont="1" applyFill="1" applyBorder="1" applyAlignment="1">
      <alignment horizontal="center"/>
      <protection/>
    </xf>
    <xf numFmtId="49" fontId="21" fillId="17" borderId="27" xfId="49" applyNumberFormat="1" applyFont="1" applyFill="1" applyBorder="1" applyAlignment="1">
      <alignment horizontal="center"/>
      <protection/>
    </xf>
    <xf numFmtId="164" fontId="21" fillId="17" borderId="27" xfId="49" applyNumberFormat="1" applyFont="1" applyFill="1" applyBorder="1" applyAlignment="1">
      <alignment horizontal="center"/>
      <protection/>
    </xf>
    <xf numFmtId="0" fontId="21" fillId="17" borderId="27" xfId="49" applyFont="1" applyFill="1" applyBorder="1" applyAlignment="1">
      <alignment horizontal="left" wrapText="1"/>
      <protection/>
    </xf>
    <xf numFmtId="0" fontId="21" fillId="17" borderId="28" xfId="49" applyFont="1" applyFill="1" applyBorder="1">
      <alignment/>
      <protection/>
    </xf>
    <xf numFmtId="0" fontId="23" fillId="0" borderId="0" xfId="49" applyFont="1">
      <alignment/>
      <protection/>
    </xf>
    <xf numFmtId="49" fontId="22" fillId="0" borderId="20" xfId="49" applyNumberFormat="1" applyFont="1" applyFill="1" applyBorder="1" applyAlignment="1">
      <alignment horizontal="center"/>
      <protection/>
    </xf>
    <xf numFmtId="0" fontId="22" fillId="0" borderId="20" xfId="49" applyFont="1" applyFill="1" applyBorder="1" applyAlignment="1">
      <alignment horizontal="left" wrapText="1"/>
      <protection/>
    </xf>
    <xf numFmtId="0" fontId="36" fillId="0" borderId="20" xfId="49" applyFont="1" applyFill="1" applyBorder="1" applyAlignment="1">
      <alignment horizontal="center"/>
      <protection/>
    </xf>
    <xf numFmtId="0" fontId="21" fillId="0" borderId="20" xfId="49" applyFont="1" applyFill="1" applyBorder="1" applyAlignment="1">
      <alignment horizontal="center"/>
      <protection/>
    </xf>
    <xf numFmtId="49" fontId="36" fillId="0" borderId="20" xfId="49" applyNumberFormat="1" applyFont="1" applyFill="1" applyBorder="1" applyAlignment="1">
      <alignment horizontal="center"/>
      <protection/>
    </xf>
    <xf numFmtId="164" fontId="21" fillId="0" borderId="20" xfId="49" applyNumberFormat="1" applyFont="1" applyFill="1" applyBorder="1" applyAlignment="1">
      <alignment horizontal="center"/>
      <protection/>
    </xf>
    <xf numFmtId="164" fontId="36" fillId="0" borderId="20" xfId="49" applyNumberFormat="1" applyFont="1" applyFill="1" applyBorder="1" applyAlignment="1">
      <alignment horizontal="center"/>
      <protection/>
    </xf>
    <xf numFmtId="0" fontId="22" fillId="0" borderId="16" xfId="49" applyFont="1" applyFill="1" applyBorder="1" applyAlignment="1">
      <alignment/>
      <protection/>
    </xf>
    <xf numFmtId="0" fontId="22" fillId="0" borderId="16" xfId="49" applyFont="1" applyFill="1" applyBorder="1" applyAlignment="1">
      <alignment horizontal="left" wrapText="1"/>
      <protection/>
    </xf>
    <xf numFmtId="0" fontId="22" fillId="0" borderId="16" xfId="49" applyNumberFormat="1" applyFont="1" applyFill="1" applyBorder="1" applyAlignment="1">
      <alignment wrapText="1"/>
      <protection/>
    </xf>
    <xf numFmtId="0" fontId="32" fillId="0" borderId="0" xfId="46" applyFont="1" applyFill="1" applyBorder="1" applyAlignment="1">
      <alignment horizontal="right"/>
      <protection/>
    </xf>
    <xf numFmtId="164" fontId="23" fillId="26" borderId="12" xfId="49" applyNumberFormat="1" applyFont="1" applyFill="1" applyBorder="1" applyAlignment="1">
      <alignment horizontal="center"/>
      <protection/>
    </xf>
    <xf numFmtId="0" fontId="22" fillId="26" borderId="16" xfId="49" applyFont="1" applyFill="1" applyBorder="1" applyAlignment="1">
      <alignment wrapText="1"/>
      <protection/>
    </xf>
    <xf numFmtId="0" fontId="23" fillId="0" borderId="28" xfId="49" applyFont="1" applyBorder="1">
      <alignment/>
      <protection/>
    </xf>
    <xf numFmtId="0" fontId="22" fillId="26" borderId="16" xfId="49" applyFont="1" applyFill="1" applyBorder="1" applyAlignment="1">
      <alignment horizontal="center"/>
      <protection/>
    </xf>
    <xf numFmtId="0" fontId="22" fillId="0" borderId="20" xfId="49" applyFont="1" applyFill="1" applyBorder="1" applyAlignment="1">
      <alignment/>
      <protection/>
    </xf>
    <xf numFmtId="0" fontId="23" fillId="23" borderId="16" xfId="49" applyFont="1" applyFill="1" applyBorder="1" applyAlignment="1">
      <alignment horizontal="center"/>
      <protection/>
    </xf>
    <xf numFmtId="0" fontId="23" fillId="27" borderId="16" xfId="49" applyFont="1" applyFill="1" applyBorder="1" applyAlignment="1">
      <alignment horizontal="center"/>
      <protection/>
    </xf>
    <xf numFmtId="0" fontId="36" fillId="0" borderId="34" xfId="49" applyFont="1" applyFill="1" applyBorder="1" applyAlignment="1">
      <alignment horizontal="center"/>
      <protection/>
    </xf>
    <xf numFmtId="0" fontId="21" fillId="0" borderId="34" xfId="49" applyFont="1" applyFill="1" applyBorder="1" applyAlignment="1">
      <alignment horizontal="center"/>
      <protection/>
    </xf>
    <xf numFmtId="49" fontId="36" fillId="0" borderId="34" xfId="49" applyNumberFormat="1" applyFont="1" applyFill="1" applyBorder="1" applyAlignment="1">
      <alignment horizontal="center"/>
      <protection/>
    </xf>
    <xf numFmtId="164" fontId="21" fillId="0" borderId="34" xfId="49" applyNumberFormat="1" applyFont="1" applyFill="1" applyBorder="1" applyAlignment="1">
      <alignment horizontal="center"/>
      <protection/>
    </xf>
    <xf numFmtId="164" fontId="36" fillId="0" borderId="34" xfId="49" applyNumberFormat="1" applyFont="1" applyFill="1" applyBorder="1" applyAlignment="1">
      <alignment horizontal="center"/>
      <protection/>
    </xf>
    <xf numFmtId="0" fontId="21" fillId="17" borderId="16" xfId="49" applyFont="1" applyFill="1" applyBorder="1" applyAlignment="1">
      <alignment horizontal="center"/>
      <protection/>
    </xf>
    <xf numFmtId="49" fontId="21" fillId="17" borderId="16" xfId="49" applyNumberFormat="1" applyFont="1" applyFill="1" applyBorder="1" applyAlignment="1">
      <alignment horizontal="center"/>
      <protection/>
    </xf>
    <xf numFmtId="164" fontId="21" fillId="17" borderId="16" xfId="49" applyNumberFormat="1" applyFont="1" applyFill="1" applyBorder="1" applyAlignment="1">
      <alignment horizontal="center"/>
      <protection/>
    </xf>
    <xf numFmtId="0" fontId="23" fillId="0" borderId="0" xfId="49" applyFont="1" applyBorder="1">
      <alignment/>
      <protection/>
    </xf>
    <xf numFmtId="0" fontId="23" fillId="0" borderId="16" xfId="49" applyFont="1" applyFill="1" applyBorder="1" applyAlignment="1">
      <alignment/>
      <protection/>
    </xf>
    <xf numFmtId="49" fontId="22" fillId="0" borderId="16" xfId="49" applyNumberFormat="1" applyFont="1" applyFill="1" applyBorder="1" applyAlignment="1">
      <alignment/>
      <protection/>
    </xf>
    <xf numFmtId="0" fontId="23" fillId="0" borderId="24" xfId="49" applyFont="1" applyFill="1" applyBorder="1" applyAlignment="1">
      <alignment horizontal="center"/>
      <protection/>
    </xf>
    <xf numFmtId="49" fontId="22" fillId="0" borderId="24" xfId="49" applyNumberFormat="1" applyFont="1" applyBorder="1" applyAlignment="1">
      <alignment horizontal="center"/>
      <protection/>
    </xf>
    <xf numFmtId="0" fontId="22" fillId="0" borderId="24" xfId="49" applyFont="1" applyBorder="1" applyAlignment="1">
      <alignment horizontal="center"/>
      <protection/>
    </xf>
    <xf numFmtId="164" fontId="23" fillId="4" borderId="24" xfId="49" applyNumberFormat="1" applyFont="1" applyFill="1" applyBorder="1" applyAlignment="1">
      <alignment horizontal="center"/>
      <protection/>
    </xf>
    <xf numFmtId="164" fontId="22" fillId="0" borderId="24" xfId="49" applyNumberFormat="1" applyFont="1" applyFill="1" applyBorder="1" applyAlignment="1">
      <alignment horizontal="center"/>
      <protection/>
    </xf>
    <xf numFmtId="164" fontId="23" fillId="0" borderId="24" xfId="49" applyNumberFormat="1" applyFont="1" applyFill="1" applyBorder="1" applyAlignment="1">
      <alignment horizontal="center"/>
      <protection/>
    </xf>
    <xf numFmtId="0" fontId="23" fillId="27" borderId="24" xfId="49" applyFont="1" applyFill="1" applyBorder="1" applyAlignment="1">
      <alignment horizontal="center"/>
      <protection/>
    </xf>
    <xf numFmtId="49" fontId="22" fillId="26" borderId="16" xfId="49" applyNumberFormat="1" applyFont="1" applyFill="1" applyBorder="1" applyAlignment="1">
      <alignment horizontal="center"/>
      <protection/>
    </xf>
    <xf numFmtId="164" fontId="23" fillId="26" borderId="16" xfId="49" applyNumberFormat="1" applyFont="1" applyFill="1" applyBorder="1" applyAlignment="1">
      <alignment horizontal="center"/>
      <protection/>
    </xf>
    <xf numFmtId="164" fontId="22" fillId="26" borderId="16" xfId="49" applyNumberFormat="1" applyFont="1" applyFill="1" applyBorder="1" applyAlignment="1">
      <alignment horizontal="center"/>
      <protection/>
    </xf>
    <xf numFmtId="0" fontId="36" fillId="0" borderId="35" xfId="49" applyFont="1" applyFill="1" applyBorder="1" applyAlignment="1">
      <alignment horizontal="center"/>
      <protection/>
    </xf>
    <xf numFmtId="0" fontId="21" fillId="0" borderId="35" xfId="49" applyFont="1" applyFill="1" applyBorder="1" applyAlignment="1">
      <alignment horizontal="center"/>
      <protection/>
    </xf>
    <xf numFmtId="49" fontId="36" fillId="0" borderId="35" xfId="49" applyNumberFormat="1" applyFont="1" applyFill="1" applyBorder="1" applyAlignment="1">
      <alignment horizontal="center"/>
      <protection/>
    </xf>
    <xf numFmtId="164" fontId="21" fillId="0" borderId="35" xfId="49" applyNumberFormat="1" applyFont="1" applyFill="1" applyBorder="1" applyAlignment="1">
      <alignment horizontal="center"/>
      <protection/>
    </xf>
    <xf numFmtId="164" fontId="36" fillId="0" borderId="35" xfId="49" applyNumberFormat="1" applyFont="1" applyFill="1" applyBorder="1" applyAlignment="1">
      <alignment horizontal="center"/>
      <protection/>
    </xf>
    <xf numFmtId="0" fontId="36" fillId="0" borderId="35" xfId="49" applyFont="1" applyFill="1" applyBorder="1" applyAlignment="1">
      <alignment wrapText="1"/>
      <protection/>
    </xf>
    <xf numFmtId="164" fontId="23" fillId="0" borderId="34" xfId="49" applyNumberFormat="1" applyFont="1" applyFill="1" applyBorder="1" applyAlignment="1">
      <alignment horizontal="center" wrapText="1"/>
      <protection/>
    </xf>
    <xf numFmtId="164" fontId="22" fillId="0" borderId="34" xfId="49" applyNumberFormat="1" applyFont="1" applyFill="1" applyBorder="1" applyAlignment="1">
      <alignment horizontal="center" wrapText="1"/>
      <protection/>
    </xf>
    <xf numFmtId="164" fontId="35" fillId="0" borderId="36" xfId="49" applyNumberFormat="1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wrapText="1"/>
      <protection/>
    </xf>
    <xf numFmtId="0" fontId="37" fillId="0" borderId="0" xfId="49" applyFont="1" applyFill="1" applyBorder="1" applyAlignment="1">
      <alignment wrapText="1"/>
      <protection/>
    </xf>
    <xf numFmtId="164" fontId="22" fillId="0" borderId="0" xfId="49" applyNumberFormat="1" applyFont="1" applyBorder="1">
      <alignment/>
      <protection/>
    </xf>
    <xf numFmtId="49" fontId="38" fillId="0" borderId="10" xfId="49" applyNumberFormat="1" applyFont="1" applyBorder="1" applyAlignment="1">
      <alignment horizontal="left"/>
      <protection/>
    </xf>
    <xf numFmtId="0" fontId="24" fillId="0" borderId="10" xfId="49" applyFont="1" applyBorder="1">
      <alignment/>
      <protection/>
    </xf>
    <xf numFmtId="0" fontId="38" fillId="0" borderId="11" xfId="49" applyFont="1" applyBorder="1" applyAlignment="1">
      <alignment horizontal="left"/>
      <protection/>
    </xf>
    <xf numFmtId="0" fontId="24" fillId="0" borderId="11" xfId="49" applyFont="1" applyBorder="1">
      <alignment/>
      <protection/>
    </xf>
    <xf numFmtId="0" fontId="38" fillId="0" borderId="10" xfId="49" applyFont="1" applyBorder="1" applyAlignment="1">
      <alignment horizontal="left"/>
      <protection/>
    </xf>
    <xf numFmtId="0" fontId="23" fillId="0" borderId="37" xfId="49" applyFont="1" applyBorder="1">
      <alignment/>
      <protection/>
    </xf>
    <xf numFmtId="0" fontId="22" fillId="0" borderId="37" xfId="49" applyFont="1" applyBorder="1">
      <alignment/>
      <protection/>
    </xf>
    <xf numFmtId="164" fontId="23" fillId="0" borderId="27" xfId="49" applyNumberFormat="1" applyFont="1" applyFill="1" applyBorder="1">
      <alignment/>
      <protection/>
    </xf>
    <xf numFmtId="164" fontId="22" fillId="0" borderId="37" xfId="49" applyNumberFormat="1" applyFont="1" applyBorder="1">
      <alignment/>
      <protection/>
    </xf>
    <xf numFmtId="0" fontId="22" fillId="0" borderId="0" xfId="49" applyFont="1" applyBorder="1" applyAlignment="1">
      <alignment wrapText="1"/>
      <protection/>
    </xf>
    <xf numFmtId="164" fontId="23" fillId="0" borderId="0" xfId="0" applyNumberFormat="1" applyFont="1" applyAlignment="1">
      <alignment/>
    </xf>
    <xf numFmtId="0" fontId="28" fillId="0" borderId="0" xfId="51" applyFont="1">
      <alignment/>
      <protection/>
    </xf>
    <xf numFmtId="0" fontId="28" fillId="0" borderId="0" xfId="51" applyFont="1" applyFill="1" applyBorder="1" applyAlignment="1">
      <alignment horizontal="left"/>
      <protection/>
    </xf>
    <xf numFmtId="164" fontId="28" fillId="0" borderId="0" xfId="0" applyNumberFormat="1" applyFont="1" applyBorder="1" applyAlignment="1">
      <alignment/>
    </xf>
    <xf numFmtId="165" fontId="28" fillId="0" borderId="0" xfId="34" applyFont="1" applyAlignment="1">
      <alignment/>
    </xf>
    <xf numFmtId="0" fontId="27" fillId="0" borderId="10" xfId="47" applyFont="1" applyBorder="1" applyAlignment="1">
      <alignment/>
      <protection/>
    </xf>
    <xf numFmtId="164" fontId="27" fillId="0" borderId="10" xfId="47" applyNumberFormat="1" applyFont="1" applyBorder="1" applyAlignment="1">
      <alignment/>
      <protection/>
    </xf>
    <xf numFmtId="0" fontId="28" fillId="0" borderId="10" xfId="47" applyFont="1" applyFill="1" applyBorder="1">
      <alignment/>
      <protection/>
    </xf>
    <xf numFmtId="0" fontId="28" fillId="0" borderId="38" xfId="47" applyFont="1" applyFill="1" applyBorder="1" applyAlignment="1">
      <alignment horizontal="center"/>
      <protection/>
    </xf>
    <xf numFmtId="164" fontId="29" fillId="4" borderId="16" xfId="47" applyNumberFormat="1" applyFont="1" applyFill="1" applyBorder="1" applyAlignment="1">
      <alignment horizontal="center" vertical="center"/>
      <protection/>
    </xf>
    <xf numFmtId="165" fontId="25" fillId="0" borderId="0" xfId="34" applyFont="1" applyAlignment="1">
      <alignment/>
    </xf>
    <xf numFmtId="0" fontId="28" fillId="0" borderId="0" xfId="47" applyFont="1">
      <alignment/>
      <protection/>
    </xf>
    <xf numFmtId="164" fontId="28" fillId="0" borderId="0" xfId="47" applyNumberFormat="1" applyFont="1" applyFill="1" applyBorder="1" applyAlignment="1">
      <alignment horizontal="center"/>
      <protection/>
    </xf>
    <xf numFmtId="0" fontId="29" fillId="4" borderId="17" xfId="47" applyFont="1" applyFill="1" applyBorder="1" applyAlignment="1">
      <alignment horizontal="left" vertical="center"/>
      <protection/>
    </xf>
    <xf numFmtId="0" fontId="28" fillId="0" borderId="0" xfId="51" applyFont="1" applyBorder="1">
      <alignment/>
      <protection/>
    </xf>
    <xf numFmtId="164" fontId="28" fillId="0" borderId="0" xfId="51" applyNumberFormat="1" applyFont="1" applyBorder="1">
      <alignment/>
      <protection/>
    </xf>
    <xf numFmtId="0" fontId="37" fillId="0" borderId="28" xfId="52" applyFont="1" applyFill="1" applyBorder="1">
      <alignment/>
      <protection/>
    </xf>
    <xf numFmtId="0" fontId="22" fillId="0" borderId="0" xfId="52" applyFont="1" applyFill="1" applyBorder="1">
      <alignment/>
      <protection/>
    </xf>
    <xf numFmtId="0" fontId="22" fillId="0" borderId="28" xfId="52" applyFont="1" applyFill="1" applyBorder="1">
      <alignment/>
      <protection/>
    </xf>
    <xf numFmtId="0" fontId="22" fillId="0" borderId="28" xfId="52" applyFont="1" applyFill="1" applyBorder="1" applyAlignment="1">
      <alignment horizontal="center"/>
      <protection/>
    </xf>
    <xf numFmtId="164" fontId="22" fillId="0" borderId="30" xfId="46" applyNumberFormat="1" applyFont="1" applyFill="1" applyBorder="1" applyAlignment="1">
      <alignment horizontal="left"/>
      <protection/>
    </xf>
    <xf numFmtId="0" fontId="22" fillId="0" borderId="0" xfId="52" applyFont="1" applyFill="1" applyBorder="1" applyAlignment="1">
      <alignment horizontal="left"/>
      <protection/>
    </xf>
    <xf numFmtId="0" fontId="37" fillId="0" borderId="0" xfId="52" applyFont="1" applyFill="1" applyBorder="1" applyAlignment="1">
      <alignment horizontal="center"/>
      <protection/>
    </xf>
    <xf numFmtId="164" fontId="37" fillId="0" borderId="31" xfId="52" applyNumberFormat="1" applyFont="1" applyFill="1" applyBorder="1" applyAlignment="1">
      <alignment horizontal="center"/>
      <protection/>
    </xf>
    <xf numFmtId="0" fontId="22" fillId="0" borderId="36" xfId="52" applyFont="1" applyFill="1" applyBorder="1" applyAlignment="1">
      <alignment horizontal="left"/>
      <protection/>
    </xf>
    <xf numFmtId="0" fontId="37" fillId="0" borderId="0" xfId="52" applyFont="1" applyFill="1" applyBorder="1" applyAlignment="1">
      <alignment horizontal="left"/>
      <protection/>
    </xf>
    <xf numFmtId="0" fontId="39" fillId="0" borderId="0" xfId="52" applyFont="1" applyFill="1" applyBorder="1" applyAlignment="1">
      <alignment horizontal="center"/>
      <protection/>
    </xf>
    <xf numFmtId="164" fontId="39" fillId="0" borderId="31" xfId="52" applyNumberFormat="1" applyFont="1" applyFill="1" applyBorder="1" applyAlignment="1">
      <alignment horizontal="center"/>
      <protection/>
    </xf>
    <xf numFmtId="0" fontId="22" fillId="0" borderId="32" xfId="52" applyFont="1" applyFill="1" applyBorder="1" applyAlignment="1">
      <alignment/>
      <protection/>
    </xf>
    <xf numFmtId="0" fontId="37" fillId="0" borderId="28" xfId="52" applyFont="1" applyFill="1" applyBorder="1" applyAlignment="1">
      <alignment horizontal="left"/>
      <protection/>
    </xf>
    <xf numFmtId="0" fontId="37" fillId="0" borderId="28" xfId="52" applyFont="1" applyFill="1" applyBorder="1" applyAlignment="1">
      <alignment horizontal="center"/>
      <protection/>
    </xf>
    <xf numFmtId="164" fontId="37" fillId="0" borderId="33" xfId="52" applyNumberFormat="1" applyFont="1" applyFill="1" applyBorder="1" applyAlignment="1">
      <alignment horizontal="center"/>
      <protection/>
    </xf>
    <xf numFmtId="0" fontId="22" fillId="0" borderId="23" xfId="52" applyFont="1" applyFill="1" applyBorder="1">
      <alignment/>
      <protection/>
    </xf>
    <xf numFmtId="0" fontId="22" fillId="0" borderId="36" xfId="52" applyFont="1" applyFill="1" applyBorder="1">
      <alignment/>
      <protection/>
    </xf>
    <xf numFmtId="0" fontId="24" fillId="0" borderId="10" xfId="52" applyFont="1" applyFill="1" applyBorder="1">
      <alignment/>
      <protection/>
    </xf>
    <xf numFmtId="0" fontId="23" fillId="0" borderId="10" xfId="52" applyFont="1" applyFill="1" applyBorder="1">
      <alignment/>
      <protection/>
    </xf>
    <xf numFmtId="0" fontId="23" fillId="0" borderId="10" xfId="52" applyFont="1" applyFill="1" applyBorder="1" applyAlignment="1">
      <alignment horizontal="center"/>
      <protection/>
    </xf>
    <xf numFmtId="164" fontId="24" fillId="0" borderId="39" xfId="52" applyNumberFormat="1" applyFont="1" applyFill="1" applyBorder="1">
      <alignment/>
      <protection/>
    </xf>
    <xf numFmtId="0" fontId="24" fillId="0" borderId="11" xfId="52" applyFont="1" applyFill="1" applyBorder="1">
      <alignment/>
      <protection/>
    </xf>
    <xf numFmtId="0" fontId="37" fillId="0" borderId="10" xfId="52" applyFont="1" applyFill="1" applyBorder="1">
      <alignment/>
      <protection/>
    </xf>
    <xf numFmtId="0" fontId="22" fillId="0" borderId="10" xfId="52" applyFont="1" applyFill="1" applyBorder="1">
      <alignment/>
      <protection/>
    </xf>
    <xf numFmtId="0" fontId="22" fillId="0" borderId="10" xfId="52" applyFont="1" applyFill="1" applyBorder="1" applyAlignment="1">
      <alignment horizontal="center"/>
      <protection/>
    </xf>
    <xf numFmtId="164" fontId="37" fillId="0" borderId="39" xfId="52" applyNumberFormat="1" applyFont="1" applyFill="1" applyBorder="1">
      <alignment/>
      <protection/>
    </xf>
    <xf numFmtId="0" fontId="37" fillId="0" borderId="11" xfId="52" applyFont="1" applyFill="1" applyBorder="1">
      <alignment/>
      <protection/>
    </xf>
    <xf numFmtId="0" fontId="22" fillId="0" borderId="11" xfId="52" applyFont="1" applyFill="1" applyBorder="1">
      <alignment/>
      <protection/>
    </xf>
    <xf numFmtId="0" fontId="22" fillId="0" borderId="11" xfId="52" applyFont="1" applyFill="1" applyBorder="1" applyAlignment="1">
      <alignment horizontal="center"/>
      <protection/>
    </xf>
    <xf numFmtId="164" fontId="37" fillId="0" borderId="40" xfId="52" applyNumberFormat="1" applyFont="1" applyFill="1" applyBorder="1">
      <alignment/>
      <protection/>
    </xf>
    <xf numFmtId="0" fontId="37" fillId="0" borderId="0" xfId="52" applyFont="1" applyFill="1" applyBorder="1">
      <alignment/>
      <protection/>
    </xf>
    <xf numFmtId="0" fontId="22" fillId="0" borderId="0" xfId="52" applyFont="1" applyFill="1" applyBorder="1" applyAlignment="1">
      <alignment horizontal="center"/>
      <protection/>
    </xf>
    <xf numFmtId="164" fontId="37" fillId="0" borderId="31" xfId="52" applyNumberFormat="1" applyFont="1" applyFill="1" applyBorder="1">
      <alignment/>
      <protection/>
    </xf>
    <xf numFmtId="0" fontId="22" fillId="0" borderId="32" xfId="52" applyFont="1" applyFill="1" applyBorder="1">
      <alignment/>
      <protection/>
    </xf>
    <xf numFmtId="164" fontId="37" fillId="0" borderId="33" xfId="52" applyNumberFormat="1" applyFont="1" applyFill="1" applyBorder="1">
      <alignment/>
      <protection/>
    </xf>
    <xf numFmtId="164" fontId="22" fillId="0" borderId="0" xfId="52" applyNumberFormat="1" applyFont="1" applyFill="1" applyBorder="1">
      <alignment/>
      <protection/>
    </xf>
    <xf numFmtId="0" fontId="37" fillId="4" borderId="35" xfId="52" applyFont="1" applyFill="1" applyBorder="1" applyAlignment="1">
      <alignment horizontal="left"/>
      <protection/>
    </xf>
    <xf numFmtId="0" fontId="37" fillId="4" borderId="35" xfId="52" applyFont="1" applyFill="1" applyBorder="1" applyAlignment="1">
      <alignment horizontal="center"/>
      <protection/>
    </xf>
    <xf numFmtId="49" fontId="37" fillId="4" borderId="35" xfId="52" applyNumberFormat="1" applyFont="1" applyFill="1" applyBorder="1" applyAlignment="1">
      <alignment horizontal="center"/>
      <protection/>
    </xf>
    <xf numFmtId="0" fontId="37" fillId="4" borderId="35" xfId="52" applyFont="1" applyFill="1" applyBorder="1">
      <alignment/>
      <protection/>
    </xf>
    <xf numFmtId="164" fontId="37" fillId="4" borderId="41" xfId="52" applyNumberFormat="1" applyFont="1" applyFill="1" applyBorder="1" applyAlignment="1">
      <alignment horizontal="center"/>
      <protection/>
    </xf>
    <xf numFmtId="49" fontId="37" fillId="0" borderId="0" xfId="52" applyNumberFormat="1" applyFont="1" applyFill="1" applyBorder="1" applyAlignment="1">
      <alignment horizontal="center"/>
      <protection/>
    </xf>
    <xf numFmtId="0" fontId="37" fillId="0" borderId="10" xfId="52" applyFont="1" applyFill="1" applyBorder="1" applyAlignment="1">
      <alignment horizontal="left"/>
      <protection/>
    </xf>
    <xf numFmtId="0" fontId="37" fillId="0" borderId="10" xfId="52" applyFont="1" applyFill="1" applyBorder="1" applyAlignment="1">
      <alignment horizontal="center"/>
      <protection/>
    </xf>
    <xf numFmtId="49" fontId="37" fillId="0" borderId="10" xfId="52" applyNumberFormat="1" applyFont="1" applyFill="1" applyBorder="1" applyAlignment="1">
      <alignment horizontal="center"/>
      <protection/>
    </xf>
    <xf numFmtId="164" fontId="37" fillId="0" borderId="39" xfId="52" applyNumberFormat="1" applyFont="1" applyFill="1" applyBorder="1" applyAlignment="1">
      <alignment horizontal="center"/>
      <protection/>
    </xf>
    <xf numFmtId="164" fontId="37" fillId="0" borderId="0" xfId="52" applyNumberFormat="1" applyFont="1" applyFill="1" applyBorder="1" applyAlignment="1">
      <alignment horizontal="center"/>
      <protection/>
    </xf>
    <xf numFmtId="0" fontId="37" fillId="7" borderId="35" xfId="52" applyFont="1" applyFill="1" applyBorder="1" applyAlignment="1">
      <alignment horizontal="left"/>
      <protection/>
    </xf>
    <xf numFmtId="0" fontId="37" fillId="7" borderId="35" xfId="52" applyFont="1" applyFill="1" applyBorder="1" applyAlignment="1">
      <alignment horizontal="center"/>
      <protection/>
    </xf>
    <xf numFmtId="49" fontId="37" fillId="7" borderId="35" xfId="52" applyNumberFormat="1" applyFont="1" applyFill="1" applyBorder="1" applyAlignment="1">
      <alignment horizontal="center"/>
      <protection/>
    </xf>
    <xf numFmtId="0" fontId="37" fillId="7" borderId="35" xfId="52" applyFont="1" applyFill="1" applyBorder="1">
      <alignment/>
      <protection/>
    </xf>
    <xf numFmtId="164" fontId="37" fillId="7" borderId="41" xfId="52" applyNumberFormat="1" applyFont="1" applyFill="1" applyBorder="1" applyAlignment="1">
      <alignment horizontal="center"/>
      <protection/>
    </xf>
    <xf numFmtId="49" fontId="24" fillId="0" borderId="10" xfId="52" applyNumberFormat="1" applyFont="1" applyFill="1" applyBorder="1" applyAlignment="1">
      <alignment horizontal="center"/>
      <protection/>
    </xf>
    <xf numFmtId="164" fontId="24" fillId="0" borderId="39" xfId="52" applyNumberFormat="1" applyFont="1" applyFill="1" applyBorder="1" applyAlignment="1">
      <alignment horizontal="center"/>
      <protection/>
    </xf>
    <xf numFmtId="49" fontId="24" fillId="0" borderId="28" xfId="52" applyNumberFormat="1" applyFont="1" applyFill="1" applyBorder="1" applyAlignment="1">
      <alignment horizontal="center"/>
      <protection/>
    </xf>
    <xf numFmtId="0" fontId="24" fillId="0" borderId="28" xfId="52" applyFont="1" applyFill="1" applyBorder="1">
      <alignment/>
      <protection/>
    </xf>
    <xf numFmtId="164" fontId="24" fillId="0" borderId="33" xfId="52" applyNumberFormat="1" applyFont="1" applyFill="1" applyBorder="1" applyAlignment="1">
      <alignment horizontal="center"/>
      <protection/>
    </xf>
    <xf numFmtId="0" fontId="22" fillId="0" borderId="0" xfId="52" applyFont="1" applyFill="1" applyBorder="1" applyAlignment="1">
      <alignment horizontal="center" wrapText="1"/>
      <protection/>
    </xf>
    <xf numFmtId="49" fontId="24" fillId="0" borderId="0" xfId="52" applyNumberFormat="1" applyFont="1" applyFill="1" applyBorder="1" applyAlignment="1">
      <alignment horizontal="center"/>
      <protection/>
    </xf>
    <xf numFmtId="0" fontId="24" fillId="0" borderId="0" xfId="52" applyFont="1" applyFill="1" applyBorder="1">
      <alignment/>
      <protection/>
    </xf>
    <xf numFmtId="164" fontId="24" fillId="0" borderId="0" xfId="52" applyNumberFormat="1" applyFont="1" applyFill="1" applyBorder="1" applyAlignment="1">
      <alignment horizontal="center"/>
      <protection/>
    </xf>
    <xf numFmtId="0" fontId="37" fillId="26" borderId="35" xfId="52" applyFont="1" applyFill="1" applyBorder="1" applyAlignment="1">
      <alignment horizontal="left"/>
      <protection/>
    </xf>
    <xf numFmtId="0" fontId="22" fillId="26" borderId="35" xfId="52" applyFont="1" applyFill="1" applyBorder="1" applyAlignment="1">
      <alignment horizontal="left"/>
      <protection/>
    </xf>
    <xf numFmtId="0" fontId="22" fillId="26" borderId="35" xfId="52" applyFont="1" applyFill="1" applyBorder="1" applyAlignment="1">
      <alignment horizontal="center"/>
      <protection/>
    </xf>
    <xf numFmtId="164" fontId="37" fillId="26" borderId="41" xfId="52" applyNumberFormat="1" applyFont="1" applyFill="1" applyBorder="1" applyAlignment="1">
      <alignment horizontal="left"/>
      <protection/>
    </xf>
    <xf numFmtId="0" fontId="22" fillId="0" borderId="0" xfId="52" applyFont="1">
      <alignment/>
      <protection/>
    </xf>
    <xf numFmtId="164" fontId="22" fillId="0" borderId="0" xfId="52" applyNumberFormat="1" applyFont="1">
      <alignment/>
      <protection/>
    </xf>
    <xf numFmtId="164" fontId="57" fillId="0" borderId="25" xfId="48" applyNumberFormat="1" applyFont="1" applyFill="1" applyBorder="1" applyAlignment="1">
      <alignment horizontal="center"/>
      <protection/>
    </xf>
    <xf numFmtId="164" fontId="22" fillId="0" borderId="42" xfId="48" applyNumberFormat="1" applyFont="1" applyFill="1" applyBorder="1" applyAlignment="1">
      <alignment horizontal="center"/>
      <protection/>
    </xf>
    <xf numFmtId="164" fontId="22" fillId="0" borderId="42" xfId="48" applyNumberFormat="1" applyFont="1" applyFill="1" applyBorder="1">
      <alignment/>
      <protection/>
    </xf>
    <xf numFmtId="164" fontId="58" fillId="0" borderId="16" xfId="49" applyNumberFormat="1" applyFont="1" applyFill="1" applyBorder="1" applyAlignment="1">
      <alignment horizontal="center"/>
      <protection/>
    </xf>
    <xf numFmtId="164" fontId="59" fillId="0" borderId="16" xfId="49" applyNumberFormat="1" applyFont="1" applyFill="1" applyBorder="1" applyAlignment="1">
      <alignment horizontal="center"/>
      <protection/>
    </xf>
    <xf numFmtId="0" fontId="58" fillId="26" borderId="11" xfId="49" applyFont="1" applyFill="1" applyBorder="1" applyAlignment="1">
      <alignment horizontal="center"/>
      <protection/>
    </xf>
    <xf numFmtId="164" fontId="58" fillId="26" borderId="11" xfId="49" applyNumberFormat="1" applyFont="1" applyFill="1" applyBorder="1" applyAlignment="1">
      <alignment horizontal="center"/>
      <protection/>
    </xf>
    <xf numFmtId="0" fontId="58" fillId="0" borderId="16" xfId="49" applyFont="1" applyFill="1" applyBorder="1" applyAlignment="1">
      <alignment horizontal="center"/>
      <protection/>
    </xf>
    <xf numFmtId="0" fontId="59" fillId="0" borderId="24" xfId="49" applyFont="1" applyBorder="1" applyAlignment="1">
      <alignment horizontal="center"/>
      <protection/>
    </xf>
    <xf numFmtId="49" fontId="28" fillId="0" borderId="20" xfId="50" applyNumberFormat="1" applyFont="1" applyBorder="1" applyAlignment="1">
      <alignment horizontal="center"/>
      <protection/>
    </xf>
    <xf numFmtId="0" fontId="28" fillId="0" borderId="20" xfId="50" applyFont="1" applyBorder="1" applyAlignment="1">
      <alignment horizontal="center"/>
      <protection/>
    </xf>
    <xf numFmtId="49" fontId="23" fillId="0" borderId="24" xfId="48" applyNumberFormat="1" applyFont="1" applyFill="1" applyBorder="1" applyAlignment="1">
      <alignment horizontal="center"/>
      <protection/>
    </xf>
    <xf numFmtId="0" fontId="22" fillId="0" borderId="13" xfId="48" applyFont="1" applyFill="1" applyBorder="1" applyAlignment="1">
      <alignment horizontal="center"/>
      <protection/>
    </xf>
    <xf numFmtId="164" fontId="22" fillId="0" borderId="10" xfId="48" applyNumberFormat="1" applyFont="1" applyFill="1" applyBorder="1" applyAlignment="1">
      <alignment horizontal="center"/>
      <protection/>
    </xf>
    <xf numFmtId="164" fontId="22" fillId="0" borderId="10" xfId="48" applyNumberFormat="1" applyFont="1" applyFill="1" applyBorder="1">
      <alignment/>
      <protection/>
    </xf>
    <xf numFmtId="0" fontId="35" fillId="28" borderId="27" xfId="48" applyFont="1" applyFill="1" applyBorder="1" applyAlignment="1">
      <alignment horizontal="center"/>
      <protection/>
    </xf>
    <xf numFmtId="49" fontId="35" fillId="28" borderId="27" xfId="48" applyNumberFormat="1" applyFont="1" applyFill="1" applyBorder="1" applyAlignment="1">
      <alignment horizontal="center"/>
      <protection/>
    </xf>
    <xf numFmtId="0" fontId="35" fillId="28" borderId="43" xfId="48" applyFont="1" applyFill="1" applyBorder="1" applyAlignment="1">
      <alignment horizontal="center"/>
      <protection/>
    </xf>
    <xf numFmtId="164" fontId="35" fillId="28" borderId="44" xfId="48" applyNumberFormat="1" applyFont="1" applyFill="1" applyBorder="1" applyAlignment="1">
      <alignment horizontal="center"/>
      <protection/>
    </xf>
    <xf numFmtId="0" fontId="35" fillId="28" borderId="44" xfId="48" applyNumberFormat="1" applyFont="1" applyFill="1" applyBorder="1" applyAlignment="1">
      <alignment wrapText="1"/>
      <protection/>
    </xf>
    <xf numFmtId="0" fontId="35" fillId="28" borderId="44" xfId="48" applyFont="1" applyFill="1" applyBorder="1" applyAlignment="1">
      <alignment wrapText="1"/>
      <protection/>
    </xf>
    <xf numFmtId="0" fontId="22" fillId="28" borderId="25" xfId="48" applyFont="1" applyFill="1" applyBorder="1" applyAlignment="1">
      <alignment wrapText="1"/>
      <protection/>
    </xf>
    <xf numFmtId="0" fontId="22" fillId="0" borderId="25" xfId="48" applyFont="1" applyFill="1" applyBorder="1" applyAlignment="1">
      <alignment wrapText="1"/>
      <protection/>
    </xf>
    <xf numFmtId="164" fontId="24" fillId="28" borderId="16" xfId="48" applyNumberFormat="1" applyFont="1" applyFill="1" applyBorder="1" applyAlignment="1">
      <alignment horizontal="center"/>
      <protection/>
    </xf>
    <xf numFmtId="164" fontId="23" fillId="28" borderId="16" xfId="48" applyNumberFormat="1" applyFont="1" applyFill="1" applyBorder="1" applyAlignment="1">
      <alignment horizontal="center"/>
      <protection/>
    </xf>
    <xf numFmtId="0" fontId="21" fillId="0" borderId="0" xfId="48" applyFont="1" applyFill="1" applyBorder="1" applyAlignment="1">
      <alignment wrapText="1"/>
      <protection/>
    </xf>
    <xf numFmtId="0" fontId="23" fillId="0" borderId="0" xfId="48" applyFont="1" applyFill="1" applyBorder="1" applyAlignment="1">
      <alignment wrapText="1"/>
      <protection/>
    </xf>
    <xf numFmtId="0" fontId="23" fillId="0" borderId="0" xfId="48" applyFont="1" applyBorder="1" applyAlignment="1">
      <alignment wrapText="1"/>
      <protection/>
    </xf>
    <xf numFmtId="164" fontId="24" fillId="0" borderId="11" xfId="48" applyNumberFormat="1" applyFont="1" applyFill="1" applyBorder="1" applyAlignment="1">
      <alignment horizontal="center"/>
      <protection/>
    </xf>
    <xf numFmtId="0" fontId="35" fillId="0" borderId="24" xfId="48" applyFont="1" applyBorder="1" applyAlignment="1">
      <alignment horizontal="center"/>
      <protection/>
    </xf>
    <xf numFmtId="0" fontId="35" fillId="28" borderId="24" xfId="48" applyFont="1" applyFill="1" applyBorder="1" applyAlignment="1">
      <alignment horizontal="center"/>
      <protection/>
    </xf>
    <xf numFmtId="49" fontId="35" fillId="28" borderId="24" xfId="48" applyNumberFormat="1" applyFont="1" applyFill="1" applyBorder="1" applyAlignment="1">
      <alignment horizontal="center"/>
      <protection/>
    </xf>
    <xf numFmtId="0" fontId="35" fillId="28" borderId="13" xfId="48" applyFont="1" applyFill="1" applyBorder="1" applyAlignment="1">
      <alignment horizontal="center"/>
      <protection/>
    </xf>
    <xf numFmtId="164" fontId="35" fillId="28" borderId="21" xfId="48" applyNumberFormat="1" applyFont="1" applyFill="1" applyBorder="1" applyAlignment="1">
      <alignment horizontal="center"/>
      <protection/>
    </xf>
    <xf numFmtId="0" fontId="35" fillId="28" borderId="21" xfId="48" applyFont="1" applyFill="1" applyBorder="1" applyAlignment="1">
      <alignment wrapText="1"/>
      <protection/>
    </xf>
    <xf numFmtId="0" fontId="35" fillId="0" borderId="11" xfId="48" applyFont="1" applyFill="1" applyBorder="1" applyAlignment="1">
      <alignment horizontal="center"/>
      <protection/>
    </xf>
    <xf numFmtId="49" fontId="35" fillId="0" borderId="11" xfId="48" applyNumberFormat="1" applyFont="1" applyFill="1" applyBorder="1" applyAlignment="1">
      <alignment horizontal="center"/>
      <protection/>
    </xf>
    <xf numFmtId="164" fontId="35" fillId="0" borderId="11" xfId="48" applyNumberFormat="1" applyFont="1" applyFill="1" applyBorder="1" applyAlignment="1">
      <alignment horizontal="center"/>
      <protection/>
    </xf>
    <xf numFmtId="0" fontId="26" fillId="0" borderId="11" xfId="48" applyFont="1" applyFill="1" applyBorder="1" applyAlignment="1">
      <alignment horizontal="right" wrapText="1"/>
      <protection/>
    </xf>
    <xf numFmtId="0" fontId="22" fillId="0" borderId="20" xfId="48" applyFont="1" applyBorder="1" applyAlignment="1">
      <alignment horizontal="center"/>
      <protection/>
    </xf>
    <xf numFmtId="49" fontId="23" fillId="0" borderId="20" xfId="48" applyNumberFormat="1" applyFont="1" applyFill="1" applyBorder="1" applyAlignment="1">
      <alignment horizontal="center"/>
      <protection/>
    </xf>
    <xf numFmtId="164" fontId="24" fillId="0" borderId="22" xfId="48" applyNumberFormat="1" applyFont="1" applyFill="1" applyBorder="1" applyAlignment="1">
      <alignment horizontal="center"/>
      <protection/>
    </xf>
    <xf numFmtId="0" fontId="22" fillId="0" borderId="22" xfId="48" applyNumberFormat="1" applyFont="1" applyBorder="1" applyAlignment="1">
      <alignment wrapText="1"/>
      <protection/>
    </xf>
    <xf numFmtId="0" fontId="22" fillId="0" borderId="11" xfId="48" applyFont="1" applyFill="1" applyBorder="1" applyAlignment="1">
      <alignment horizontal="center"/>
      <protection/>
    </xf>
    <xf numFmtId="0" fontId="23" fillId="0" borderId="11" xfId="48" applyFont="1" applyFill="1" applyBorder="1" applyAlignment="1">
      <alignment horizontal="center"/>
      <protection/>
    </xf>
    <xf numFmtId="49" fontId="23" fillId="0" borderId="11" xfId="48" applyNumberFormat="1" applyFont="1" applyFill="1" applyBorder="1" applyAlignment="1">
      <alignment horizontal="center"/>
      <protection/>
    </xf>
    <xf numFmtId="0" fontId="22" fillId="0" borderId="11" xfId="0" applyFont="1" applyBorder="1" applyAlignment="1">
      <alignment/>
    </xf>
    <xf numFmtId="0" fontId="32" fillId="0" borderId="14" xfId="46" applyFont="1" applyFill="1" applyBorder="1" applyAlignment="1">
      <alignment horizontal="left"/>
      <protection/>
    </xf>
    <xf numFmtId="0" fontId="33" fillId="0" borderId="14" xfId="46" applyFont="1" applyFill="1" applyBorder="1" applyAlignment="1">
      <alignment horizontal="left"/>
      <protection/>
    </xf>
    <xf numFmtId="164" fontId="32" fillId="0" borderId="14" xfId="46" applyNumberFormat="1" applyFont="1" applyFill="1" applyBorder="1" applyAlignment="1">
      <alignment horizontal="left"/>
      <protection/>
    </xf>
    <xf numFmtId="0" fontId="32" fillId="0" borderId="18" xfId="46" applyFont="1" applyFill="1" applyBorder="1" applyAlignment="1">
      <alignment horizontal="left"/>
      <protection/>
    </xf>
    <xf numFmtId="0" fontId="23" fillId="0" borderId="0" xfId="0" applyFont="1" applyBorder="1" applyAlignment="1">
      <alignment/>
    </xf>
    <xf numFmtId="0" fontId="22" fillId="0" borderId="45" xfId="48" applyFont="1" applyFill="1" applyBorder="1" applyAlignment="1">
      <alignment horizontal="left"/>
      <protection/>
    </xf>
    <xf numFmtId="0" fontId="26" fillId="4" borderId="15" xfId="48" applyFont="1" applyFill="1" applyBorder="1" applyAlignment="1">
      <alignment horizontal="left"/>
      <protection/>
    </xf>
    <xf numFmtId="0" fontId="26" fillId="4" borderId="10" xfId="48" applyFont="1" applyFill="1" applyBorder="1" applyAlignment="1">
      <alignment horizontal="left"/>
      <protection/>
    </xf>
    <xf numFmtId="0" fontId="34" fillId="4" borderId="10" xfId="48" applyFont="1" applyFill="1" applyBorder="1" applyAlignment="1">
      <alignment horizontal="left"/>
      <protection/>
    </xf>
    <xf numFmtId="164" fontId="26" fillId="4" borderId="10" xfId="48" applyNumberFormat="1" applyFont="1" applyFill="1" applyBorder="1" applyAlignment="1">
      <alignment horizontal="left"/>
      <protection/>
    </xf>
    <xf numFmtId="0" fontId="26" fillId="4" borderId="38" xfId="48" applyFont="1" applyFill="1" applyBorder="1" applyAlignment="1">
      <alignment horizontal="left"/>
      <protection/>
    </xf>
    <xf numFmtId="0" fontId="28" fillId="0" borderId="36" xfId="50" applyFont="1" applyFill="1" applyBorder="1" applyAlignment="1">
      <alignment horizontal="left"/>
      <protection/>
    </xf>
    <xf numFmtId="0" fontId="23" fillId="0" borderId="14" xfId="48" applyFont="1" applyBorder="1">
      <alignment/>
      <protection/>
    </xf>
    <xf numFmtId="0" fontId="22" fillId="0" borderId="14" xfId="48" applyFont="1" applyFill="1" applyBorder="1">
      <alignment/>
      <protection/>
    </xf>
    <xf numFmtId="0" fontId="26" fillId="0" borderId="14" xfId="48" applyFont="1" applyFill="1" applyBorder="1" applyAlignment="1">
      <alignment horizontal="right" wrapText="1"/>
      <protection/>
    </xf>
    <xf numFmtId="0" fontId="32" fillId="0" borderId="14" xfId="0" applyFont="1" applyBorder="1" applyAlignment="1">
      <alignment/>
    </xf>
    <xf numFmtId="0" fontId="23" fillId="29" borderId="16" xfId="49" applyFont="1" applyFill="1" applyBorder="1" applyAlignment="1">
      <alignment horizontal="center"/>
      <protection/>
    </xf>
    <xf numFmtId="164" fontId="60" fillId="0" borderId="25" xfId="48" applyNumberFormat="1" applyFont="1" applyFill="1" applyBorder="1" applyAlignment="1">
      <alignment horizontal="center"/>
      <protection/>
    </xf>
    <xf numFmtId="164" fontId="32" fillId="0" borderId="0" xfId="46" applyNumberFormat="1" applyFont="1" applyFill="1" applyBorder="1" applyAlignment="1">
      <alignment horizontal="right"/>
      <protection/>
    </xf>
    <xf numFmtId="164" fontId="23" fillId="28" borderId="16" xfId="49" applyNumberFormat="1" applyFont="1" applyFill="1" applyBorder="1" applyAlignment="1">
      <alignment horizontal="center"/>
      <protection/>
    </xf>
    <xf numFmtId="164" fontId="59" fillId="26" borderId="11" xfId="49" applyNumberFormat="1" applyFont="1" applyFill="1" applyBorder="1" applyAlignment="1">
      <alignment horizontal="center"/>
      <protection/>
    </xf>
    <xf numFmtId="164" fontId="61" fillId="17" borderId="27" xfId="49" applyNumberFormat="1" applyFont="1" applyFill="1" applyBorder="1" applyAlignment="1">
      <alignment horizontal="center"/>
      <protection/>
    </xf>
    <xf numFmtId="0" fontId="62" fillId="0" borderId="16" xfId="48" applyFont="1" applyFill="1" applyBorder="1" applyAlignment="1">
      <alignment horizontal="center"/>
      <protection/>
    </xf>
    <xf numFmtId="0" fontId="62" fillId="0" borderId="24" xfId="48" applyFont="1" applyFill="1" applyBorder="1" applyAlignment="1">
      <alignment horizontal="center"/>
      <protection/>
    </xf>
    <xf numFmtId="0" fontId="63" fillId="0" borderId="20" xfId="48" applyFont="1" applyFill="1" applyBorder="1" applyAlignment="1">
      <alignment horizontal="center"/>
      <protection/>
    </xf>
    <xf numFmtId="0" fontId="63" fillId="0" borderId="24" xfId="48" applyFont="1" applyFill="1" applyBorder="1" applyAlignment="1">
      <alignment horizontal="center"/>
      <protection/>
    </xf>
    <xf numFmtId="164" fontId="28" fillId="0" borderId="0" xfId="51" applyNumberFormat="1" applyFont="1">
      <alignment/>
      <protection/>
    </xf>
    <xf numFmtId="0" fontId="64" fillId="0" borderId="42" xfId="50" applyFont="1" applyFill="1" applyBorder="1" applyAlignment="1">
      <alignment horizontal="left"/>
      <protection/>
    </xf>
    <xf numFmtId="0" fontId="58" fillId="0" borderId="0" xfId="0" applyFont="1" applyAlignment="1">
      <alignment/>
    </xf>
    <xf numFmtId="0" fontId="28" fillId="30" borderId="16" xfId="50" applyFont="1" applyFill="1" applyBorder="1" applyAlignment="1">
      <alignment horizontal="center"/>
      <protection/>
    </xf>
    <xf numFmtId="49" fontId="28" fillId="30" borderId="16" xfId="50" applyNumberFormat="1" applyFont="1" applyFill="1" applyBorder="1" applyAlignment="1">
      <alignment horizontal="center"/>
      <protection/>
    </xf>
    <xf numFmtId="0" fontId="22" fillId="30" borderId="0" xfId="0" applyFont="1" applyFill="1" applyAlignment="1">
      <alignment/>
    </xf>
    <xf numFmtId="164" fontId="22" fillId="30" borderId="16" xfId="49" applyNumberFormat="1" applyFont="1" applyFill="1" applyBorder="1" applyAlignment="1">
      <alignment horizontal="center"/>
      <protection/>
    </xf>
    <xf numFmtId="0" fontId="23" fillId="30" borderId="16" xfId="49" applyFont="1" applyFill="1" applyBorder="1" applyAlignment="1">
      <alignment horizontal="center"/>
      <protection/>
    </xf>
    <xf numFmtId="0" fontId="62" fillId="0" borderId="16" xfId="49" applyFont="1" applyBorder="1" applyAlignment="1">
      <alignment horizontal="center"/>
      <protection/>
    </xf>
    <xf numFmtId="0" fontId="62" fillId="0" borderId="16" xfId="49" applyFont="1" applyFill="1" applyBorder="1" applyAlignment="1">
      <alignment horizontal="center"/>
      <protection/>
    </xf>
    <xf numFmtId="0" fontId="23" fillId="31" borderId="16" xfId="49" applyFont="1" applyFill="1" applyBorder="1" applyAlignment="1">
      <alignment horizontal="center"/>
      <protection/>
    </xf>
    <xf numFmtId="0" fontId="25" fillId="0" borderId="16" xfId="50" applyFont="1" applyFill="1" applyBorder="1" applyAlignment="1">
      <alignment horizontal="center"/>
      <protection/>
    </xf>
    <xf numFmtId="49" fontId="25" fillId="0" borderId="16" xfId="50" applyNumberFormat="1" applyFont="1" applyFill="1" applyBorder="1" applyAlignment="1">
      <alignment horizontal="center"/>
      <protection/>
    </xf>
    <xf numFmtId="0" fontId="31" fillId="17" borderId="16" xfId="50" applyFont="1" applyFill="1" applyBorder="1" applyAlignment="1">
      <alignment horizontal="center"/>
      <protection/>
    </xf>
    <xf numFmtId="0" fontId="31" fillId="30" borderId="16" xfId="50" applyFont="1" applyFill="1" applyBorder="1" applyAlignment="1">
      <alignment horizontal="center"/>
      <protection/>
    </xf>
    <xf numFmtId="0" fontId="23" fillId="0" borderId="0" xfId="50" applyFont="1" applyBorder="1" applyAlignment="1">
      <alignment horizontal="center"/>
      <protection/>
    </xf>
    <xf numFmtId="0" fontId="23" fillId="0" borderId="0" xfId="50" applyFont="1" applyAlignment="1">
      <alignment horizontal="center"/>
      <protection/>
    </xf>
    <xf numFmtId="0" fontId="23" fillId="0" borderId="0" xfId="50" applyFont="1">
      <alignment/>
      <protection/>
    </xf>
    <xf numFmtId="164" fontId="25" fillId="0" borderId="0" xfId="50" applyNumberFormat="1" applyFont="1" applyBorder="1">
      <alignment/>
      <protection/>
    </xf>
    <xf numFmtId="164" fontId="25" fillId="0" borderId="20" xfId="50" applyNumberFormat="1" applyFont="1" applyFill="1" applyBorder="1" applyAlignment="1">
      <alignment horizontal="center"/>
      <protection/>
    </xf>
    <xf numFmtId="164" fontId="25" fillId="17" borderId="16" xfId="34" applyNumberFormat="1" applyFont="1" applyFill="1" applyBorder="1" applyAlignment="1">
      <alignment/>
    </xf>
    <xf numFmtId="164" fontId="31" fillId="4" borderId="18" xfId="34" applyNumberFormat="1" applyFont="1" applyFill="1" applyBorder="1" applyAlignment="1">
      <alignment/>
    </xf>
    <xf numFmtId="164" fontId="31" fillId="4" borderId="14" xfId="34" applyNumberFormat="1" applyFont="1" applyFill="1" applyBorder="1" applyAlignment="1">
      <alignment/>
    </xf>
    <xf numFmtId="164" fontId="25" fillId="0" borderId="0" xfId="50" applyNumberFormat="1" applyFont="1" applyFill="1" applyBorder="1">
      <alignment/>
      <protection/>
    </xf>
    <xf numFmtId="164" fontId="25" fillId="0" borderId="0" xfId="50" applyNumberFormat="1" applyFont="1" applyFill="1">
      <alignment/>
      <protection/>
    </xf>
    <xf numFmtId="164" fontId="25" fillId="0" borderId="0" xfId="0" applyNumberFormat="1" applyFont="1" applyAlignment="1">
      <alignment/>
    </xf>
    <xf numFmtId="164" fontId="25" fillId="0" borderId="16" xfId="34" applyNumberFormat="1" applyFont="1" applyFill="1" applyBorder="1" applyAlignment="1">
      <alignment/>
    </xf>
    <xf numFmtId="164" fontId="25" fillId="17" borderId="16" xfId="0" applyNumberFormat="1" applyFont="1" applyFill="1" applyBorder="1" applyAlignment="1">
      <alignment/>
    </xf>
    <xf numFmtId="164" fontId="25" fillId="30" borderId="16" xfId="0" applyNumberFormat="1" applyFont="1" applyFill="1" applyBorder="1" applyAlignment="1">
      <alignment/>
    </xf>
    <xf numFmtId="164" fontId="25" fillId="30" borderId="16" xfId="34" applyNumberFormat="1" applyFont="1" applyFill="1" applyBorder="1" applyAlignment="1">
      <alignment/>
    </xf>
    <xf numFmtId="164" fontId="25" fillId="0" borderId="0" xfId="34" applyNumberFormat="1" applyFont="1" applyFill="1" applyBorder="1" applyAlignment="1">
      <alignment/>
    </xf>
    <xf numFmtId="164" fontId="29" fillId="4" borderId="18" xfId="34" applyNumberFormat="1" applyFont="1" applyFill="1" applyBorder="1" applyAlignment="1">
      <alignment/>
    </xf>
    <xf numFmtId="164" fontId="25" fillId="0" borderId="0" xfId="50" applyNumberFormat="1" applyFont="1">
      <alignment/>
      <protection/>
    </xf>
    <xf numFmtId="49" fontId="25" fillId="30" borderId="16" xfId="50" applyNumberFormat="1" applyFont="1" applyFill="1" applyBorder="1" applyAlignment="1">
      <alignment horizontal="center"/>
      <protection/>
    </xf>
    <xf numFmtId="0" fontId="28" fillId="0" borderId="15" xfId="50" applyFont="1" applyBorder="1" applyAlignment="1">
      <alignment horizontal="left"/>
      <protection/>
    </xf>
    <xf numFmtId="0" fontId="28" fillId="0" borderId="10" xfId="50" applyFont="1" applyBorder="1" applyAlignment="1">
      <alignment horizontal="center"/>
      <protection/>
    </xf>
    <xf numFmtId="49" fontId="28" fillId="0" borderId="10" xfId="50" applyNumberFormat="1" applyFont="1" applyBorder="1" applyAlignment="1">
      <alignment horizontal="center"/>
      <protection/>
    </xf>
    <xf numFmtId="49" fontId="28" fillId="0" borderId="38" xfId="50" applyNumberFormat="1" applyFont="1" applyBorder="1" applyAlignment="1">
      <alignment horizontal="center"/>
      <protection/>
    </xf>
    <xf numFmtId="164" fontId="25" fillId="0" borderId="45" xfId="50" applyNumberFormat="1" applyFont="1" applyFill="1" applyBorder="1" applyAlignment="1">
      <alignment horizontal="center"/>
      <protection/>
    </xf>
    <xf numFmtId="164" fontId="25" fillId="0" borderId="34" xfId="50" applyNumberFormat="1" applyFont="1" applyFill="1" applyBorder="1" applyAlignment="1">
      <alignment horizontal="center"/>
      <protection/>
    </xf>
    <xf numFmtId="0" fontId="32" fillId="0" borderId="13" xfId="0" applyFont="1" applyBorder="1" applyAlignment="1">
      <alignment/>
    </xf>
    <xf numFmtId="0" fontId="28" fillId="0" borderId="14" xfId="46" applyFont="1" applyFill="1" applyBorder="1" applyAlignment="1">
      <alignment horizontal="left"/>
      <protection/>
    </xf>
    <xf numFmtId="164" fontId="25" fillId="0" borderId="14" xfId="46" applyNumberFormat="1" applyFont="1" applyFill="1" applyBorder="1" applyAlignment="1">
      <alignment horizontal="left"/>
      <protection/>
    </xf>
    <xf numFmtId="0" fontId="30" fillId="7" borderId="15" xfId="50" applyFont="1" applyFill="1" applyBorder="1" applyAlignment="1">
      <alignment horizontal="left"/>
      <protection/>
    </xf>
    <xf numFmtId="0" fontId="30" fillId="7" borderId="10" xfId="50" applyFont="1" applyFill="1" applyBorder="1" applyAlignment="1">
      <alignment horizontal="left"/>
      <protection/>
    </xf>
    <xf numFmtId="164" fontId="41" fillId="7" borderId="10" xfId="50" applyNumberFormat="1" applyFont="1" applyFill="1" applyBorder="1" applyAlignment="1">
      <alignment horizontal="left"/>
      <protection/>
    </xf>
    <xf numFmtId="42" fontId="42" fillId="7" borderId="10" xfId="50" applyNumberFormat="1" applyFont="1" applyFill="1" applyBorder="1" applyAlignment="1">
      <alignment horizontal="center"/>
      <protection/>
    </xf>
    <xf numFmtId="0" fontId="22" fillId="0" borderId="10" xfId="49" applyFont="1" applyFill="1" applyBorder="1" applyAlignment="1">
      <alignment horizontal="center"/>
      <protection/>
    </xf>
    <xf numFmtId="0" fontId="23" fillId="0" borderId="10" xfId="49" applyFont="1" applyFill="1" applyBorder="1" applyAlignment="1">
      <alignment horizontal="center"/>
      <protection/>
    </xf>
    <xf numFmtId="49" fontId="22" fillId="0" borderId="10" xfId="49" applyNumberFormat="1" applyFont="1" applyFill="1" applyBorder="1" applyAlignment="1">
      <alignment horizontal="center"/>
      <protection/>
    </xf>
    <xf numFmtId="164" fontId="23" fillId="0" borderId="10" xfId="49" applyNumberFormat="1" applyFont="1" applyFill="1" applyBorder="1" applyAlignment="1">
      <alignment horizontal="center"/>
      <protection/>
    </xf>
    <xf numFmtId="164" fontId="22" fillId="0" borderId="10" xfId="49" applyNumberFormat="1" applyFont="1" applyFill="1" applyBorder="1" applyAlignment="1">
      <alignment horizontal="center"/>
      <protection/>
    </xf>
    <xf numFmtId="0" fontId="22" fillId="0" borderId="10" xfId="49" applyFont="1" applyFill="1" applyBorder="1" applyAlignment="1">
      <alignment wrapText="1"/>
      <protection/>
    </xf>
    <xf numFmtId="164" fontId="24" fillId="0" borderId="0" xfId="49" applyNumberFormat="1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/>
      <protection/>
    </xf>
    <xf numFmtId="49" fontId="35" fillId="0" borderId="0" xfId="49" applyNumberFormat="1" applyFont="1" applyFill="1" applyBorder="1" applyAlignment="1">
      <alignment horizontal="center"/>
      <protection/>
    </xf>
    <xf numFmtId="0" fontId="22" fillId="0" borderId="10" xfId="49" applyFont="1" applyBorder="1">
      <alignment/>
      <protection/>
    </xf>
    <xf numFmtId="0" fontId="37" fillId="0" borderId="10" xfId="49" applyFont="1" applyBorder="1" applyAlignment="1">
      <alignment horizontal="center"/>
      <protection/>
    </xf>
    <xf numFmtId="0" fontId="37" fillId="0" borderId="10" xfId="49" applyFont="1" applyBorder="1" applyAlignment="1">
      <alignment horizontal="left"/>
      <protection/>
    </xf>
    <xf numFmtId="0" fontId="24" fillId="0" borderId="10" xfId="49" applyFont="1" applyBorder="1" applyAlignment="1">
      <alignment horizontal="center"/>
      <protection/>
    </xf>
    <xf numFmtId="49" fontId="37" fillId="0" borderId="0" xfId="49" applyNumberFormat="1" applyFont="1" applyBorder="1" applyAlignment="1">
      <alignment horizontal="center"/>
      <protection/>
    </xf>
    <xf numFmtId="0" fontId="37" fillId="0" borderId="0" xfId="49" applyFont="1" applyBorder="1">
      <alignment/>
      <protection/>
    </xf>
    <xf numFmtId="164" fontId="38" fillId="23" borderId="20" xfId="49" applyNumberFormat="1" applyFont="1" applyFill="1" applyBorder="1" applyAlignment="1">
      <alignment horizontal="center"/>
      <protection/>
    </xf>
    <xf numFmtId="164" fontId="38" fillId="10" borderId="20" xfId="49" applyNumberFormat="1" applyFont="1" applyFill="1" applyBorder="1" applyAlignment="1">
      <alignment horizontal="center"/>
      <protection/>
    </xf>
    <xf numFmtId="164" fontId="38" fillId="11" borderId="20" xfId="49" applyNumberFormat="1" applyFont="1" applyFill="1" applyBorder="1" applyAlignment="1">
      <alignment horizontal="center"/>
      <protection/>
    </xf>
    <xf numFmtId="164" fontId="38" fillId="24" borderId="16" xfId="49" applyNumberFormat="1" applyFont="1" applyFill="1" applyBorder="1">
      <alignment/>
      <protection/>
    </xf>
    <xf numFmtId="164" fontId="38" fillId="27" borderId="16" xfId="49" applyNumberFormat="1" applyFont="1" applyFill="1" applyBorder="1">
      <alignment/>
      <protection/>
    </xf>
    <xf numFmtId="164" fontId="38" fillId="5" borderId="20" xfId="49" applyNumberFormat="1" applyFont="1" applyFill="1" applyBorder="1">
      <alignment/>
      <protection/>
    </xf>
    <xf numFmtId="164" fontId="24" fillId="0" borderId="11" xfId="49" applyNumberFormat="1" applyFont="1" applyFill="1" applyBorder="1" applyAlignment="1">
      <alignment horizontal="center"/>
      <protection/>
    </xf>
    <xf numFmtId="164" fontId="22" fillId="0" borderId="10" xfId="49" applyNumberFormat="1" applyFont="1" applyBorder="1">
      <alignment/>
      <protection/>
    </xf>
    <xf numFmtId="164" fontId="23" fillId="0" borderId="10" xfId="49" applyNumberFormat="1" applyFont="1" applyFill="1" applyBorder="1">
      <alignment/>
      <protection/>
    </xf>
    <xf numFmtId="0" fontId="37" fillId="0" borderId="10" xfId="49" applyFont="1" applyBorder="1" applyAlignment="1">
      <alignment wrapText="1"/>
      <protection/>
    </xf>
    <xf numFmtId="0" fontId="43" fillId="0" borderId="11" xfId="49" applyFont="1" applyBorder="1" applyAlignment="1">
      <alignment horizontal="center"/>
      <protection/>
    </xf>
    <xf numFmtId="0" fontId="44" fillId="0" borderId="11" xfId="49" applyFont="1" applyBorder="1" applyAlignment="1">
      <alignment horizontal="center"/>
      <protection/>
    </xf>
    <xf numFmtId="49" fontId="43" fillId="0" borderId="11" xfId="49" applyNumberFormat="1" applyFont="1" applyBorder="1" applyAlignment="1">
      <alignment horizontal="center"/>
      <protection/>
    </xf>
    <xf numFmtId="0" fontId="43" fillId="0" borderId="11" xfId="49" applyFont="1" applyBorder="1">
      <alignment/>
      <protection/>
    </xf>
    <xf numFmtId="164" fontId="44" fillId="4" borderId="11" xfId="49" applyNumberFormat="1" applyFont="1" applyFill="1" applyBorder="1" applyAlignment="1">
      <alignment horizontal="center"/>
      <protection/>
    </xf>
    <xf numFmtId="0" fontId="45" fillId="0" borderId="17" xfId="49" applyFont="1" applyBorder="1" applyAlignment="1">
      <alignment horizontal="left"/>
      <protection/>
    </xf>
    <xf numFmtId="164" fontId="46" fillId="4" borderId="12" xfId="49" applyNumberFormat="1" applyFont="1" applyFill="1" applyBorder="1" applyAlignment="1">
      <alignment horizontal="center"/>
      <protection/>
    </xf>
    <xf numFmtId="164" fontId="28" fillId="0" borderId="14" xfId="46" applyNumberFormat="1" applyFont="1" applyFill="1" applyBorder="1" applyAlignment="1">
      <alignment horizontal="left"/>
      <protection/>
    </xf>
    <xf numFmtId="0" fontId="28" fillId="0" borderId="18" xfId="46" applyFont="1" applyFill="1" applyBorder="1" applyAlignment="1">
      <alignment horizontal="left"/>
      <protection/>
    </xf>
    <xf numFmtId="0" fontId="22" fillId="0" borderId="42" xfId="0" applyFont="1" applyBorder="1" applyAlignment="1">
      <alignment/>
    </xf>
    <xf numFmtId="0" fontId="28" fillId="0" borderId="45" xfId="51" applyFont="1" applyFill="1" applyBorder="1" applyAlignment="1">
      <alignment horizontal="left"/>
      <protection/>
    </xf>
    <xf numFmtId="0" fontId="31" fillId="0" borderId="15" xfId="47" applyFont="1" applyBorder="1" applyAlignment="1">
      <alignment/>
      <protection/>
    </xf>
    <xf numFmtId="0" fontId="27" fillId="0" borderId="38" xfId="47" applyFont="1" applyBorder="1" applyAlignment="1">
      <alignment/>
      <protection/>
    </xf>
    <xf numFmtId="0" fontId="28" fillId="0" borderId="0" xfId="0" applyFont="1" applyBorder="1" applyAlignment="1">
      <alignment/>
    </xf>
    <xf numFmtId="0" fontId="31" fillId="0" borderId="0" xfId="47" applyFont="1" applyBorder="1" applyAlignment="1">
      <alignment/>
      <protection/>
    </xf>
    <xf numFmtId="0" fontId="27" fillId="0" borderId="0" xfId="47" applyFont="1" applyBorder="1" applyAlignment="1">
      <alignment/>
      <protection/>
    </xf>
    <xf numFmtId="0" fontId="31" fillId="0" borderId="0" xfId="0" applyFont="1" applyBorder="1" applyAlignment="1">
      <alignment horizontal="right"/>
    </xf>
    <xf numFmtId="164" fontId="29" fillId="4" borderId="20" xfId="47" applyNumberFormat="1" applyFont="1" applyFill="1" applyBorder="1" applyAlignment="1">
      <alignment horizontal="center" vertical="center"/>
      <protection/>
    </xf>
    <xf numFmtId="0" fontId="29" fillId="4" borderId="20" xfId="47" applyFont="1" applyFill="1" applyBorder="1" applyAlignment="1">
      <alignment horizontal="left" vertical="center"/>
      <protection/>
    </xf>
    <xf numFmtId="0" fontId="25" fillId="0" borderId="16" xfId="47" applyFont="1" applyFill="1" applyBorder="1" applyAlignment="1">
      <alignment horizontal="center"/>
      <protection/>
    </xf>
    <xf numFmtId="164" fontId="25" fillId="0" borderId="16" xfId="47" applyNumberFormat="1" applyFont="1" applyFill="1" applyBorder="1" applyAlignment="1">
      <alignment horizontal="center"/>
      <protection/>
    </xf>
    <xf numFmtId="0" fontId="25" fillId="0" borderId="16" xfId="47" applyNumberFormat="1" applyFont="1" applyFill="1" applyBorder="1" applyAlignment="1">
      <alignment horizontal="left" wrapText="1"/>
      <protection/>
    </xf>
    <xf numFmtId="164" fontId="47" fillId="0" borderId="0" xfId="47" applyNumberFormat="1" applyFont="1">
      <alignment/>
      <protection/>
    </xf>
    <xf numFmtId="164" fontId="29" fillId="7" borderId="16" xfId="47" applyNumberFormat="1" applyFont="1" applyFill="1" applyBorder="1" applyAlignment="1">
      <alignment horizontal="center" vertical="center" wrapText="1"/>
      <protection/>
    </xf>
    <xf numFmtId="0" fontId="29" fillId="7" borderId="16" xfId="47" applyFont="1" applyFill="1" applyBorder="1" applyAlignment="1">
      <alignment horizontal="left" vertical="center"/>
      <protection/>
    </xf>
    <xf numFmtId="0" fontId="28" fillId="0" borderId="16" xfId="47" applyNumberFormat="1" applyFont="1" applyFill="1" applyBorder="1" applyAlignment="1">
      <alignment horizontal="left" wrapText="1"/>
      <protection/>
    </xf>
    <xf numFmtId="165" fontId="28" fillId="0" borderId="0" xfId="47" applyNumberFormat="1" applyFont="1" applyFill="1" applyBorder="1" applyAlignment="1">
      <alignment horizontal="left"/>
      <protection/>
    </xf>
    <xf numFmtId="0" fontId="28" fillId="0" borderId="0" xfId="47" applyFont="1" applyFill="1" applyBorder="1">
      <alignment/>
      <protection/>
    </xf>
    <xf numFmtId="0" fontId="27" fillId="0" borderId="0" xfId="47" applyFont="1" applyFill="1" applyBorder="1" applyAlignment="1">
      <alignment horizontal="right" wrapText="1"/>
      <protection/>
    </xf>
    <xf numFmtId="164" fontId="28" fillId="0" borderId="0" xfId="47" applyNumberFormat="1" applyFont="1" applyFill="1" applyBorder="1">
      <alignment/>
      <protection/>
    </xf>
    <xf numFmtId="0" fontId="28" fillId="0" borderId="0" xfId="47" applyFont="1" applyFill="1" applyBorder="1" applyAlignment="1">
      <alignment wrapText="1"/>
      <protection/>
    </xf>
    <xf numFmtId="0" fontId="28" fillId="0" borderId="0" xfId="47" applyFont="1" applyBorder="1">
      <alignment/>
      <protection/>
    </xf>
    <xf numFmtId="0" fontId="28" fillId="0" borderId="0" xfId="47" applyFont="1" applyBorder="1" applyAlignment="1">
      <alignment wrapText="1"/>
      <protection/>
    </xf>
    <xf numFmtId="0" fontId="37" fillId="0" borderId="46" xfId="52" applyFont="1" applyFill="1" applyBorder="1">
      <alignment/>
      <protection/>
    </xf>
    <xf numFmtId="0" fontId="22" fillId="0" borderId="19" xfId="52" applyFont="1" applyFill="1" applyBorder="1">
      <alignment/>
      <protection/>
    </xf>
    <xf numFmtId="0" fontId="22" fillId="0" borderId="47" xfId="52" applyFont="1" applyFill="1" applyBorder="1">
      <alignment/>
      <protection/>
    </xf>
    <xf numFmtId="0" fontId="22" fillId="0" borderId="47" xfId="52" applyFont="1" applyFill="1" applyBorder="1" applyAlignment="1">
      <alignment horizontal="center"/>
      <protection/>
    </xf>
    <xf numFmtId="164" fontId="22" fillId="0" borderId="48" xfId="52" applyNumberFormat="1" applyFont="1" applyFill="1" applyBorder="1">
      <alignment/>
      <protection/>
    </xf>
    <xf numFmtId="0" fontId="32" fillId="0" borderId="49" xfId="0" applyFont="1" applyBorder="1" applyAlignment="1">
      <alignment/>
    </xf>
    <xf numFmtId="0" fontId="22" fillId="0" borderId="36" xfId="0" applyFont="1" applyBorder="1" applyAlignment="1">
      <alignment/>
    </xf>
    <xf numFmtId="0" fontId="23" fillId="32" borderId="16" xfId="49" applyFont="1" applyFill="1" applyBorder="1" applyAlignment="1">
      <alignment horizontal="center"/>
      <protection/>
    </xf>
    <xf numFmtId="164" fontId="23" fillId="33" borderId="20" xfId="49" applyNumberFormat="1" applyFont="1" applyFill="1" applyBorder="1" applyAlignment="1">
      <alignment horizontal="center"/>
      <protection/>
    </xf>
    <xf numFmtId="164" fontId="22" fillId="30" borderId="20" xfId="49" applyNumberFormat="1" applyFont="1" applyFill="1" applyBorder="1" applyAlignment="1">
      <alignment horizontal="center"/>
      <protection/>
    </xf>
    <xf numFmtId="0" fontId="23" fillId="34" borderId="20" xfId="49" applyFont="1" applyFill="1" applyBorder="1" applyAlignment="1">
      <alignment horizontal="center"/>
      <protection/>
    </xf>
    <xf numFmtId="0" fontId="25" fillId="0" borderId="16" xfId="50" applyFont="1" applyFill="1" applyBorder="1" applyAlignment="1">
      <alignment horizontal="center"/>
      <protection/>
    </xf>
    <xf numFmtId="0" fontId="35" fillId="30" borderId="24" xfId="48" applyFont="1" applyFill="1" applyBorder="1" applyAlignment="1">
      <alignment horizontal="center"/>
      <protection/>
    </xf>
    <xf numFmtId="49" fontId="35" fillId="30" borderId="24" xfId="48" applyNumberFormat="1" applyFont="1" applyFill="1" applyBorder="1" applyAlignment="1">
      <alignment horizontal="center"/>
      <protection/>
    </xf>
    <xf numFmtId="0" fontId="35" fillId="30" borderId="13" xfId="48" applyFont="1" applyFill="1" applyBorder="1" applyAlignment="1">
      <alignment horizontal="center"/>
      <protection/>
    </xf>
    <xf numFmtId="164" fontId="35" fillId="30" borderId="21" xfId="48" applyNumberFormat="1" applyFont="1" applyFill="1" applyBorder="1" applyAlignment="1">
      <alignment horizontal="center"/>
      <protection/>
    </xf>
    <xf numFmtId="0" fontId="35" fillId="30" borderId="21" xfId="48" applyFont="1" applyFill="1" applyBorder="1" applyAlignment="1">
      <alignment wrapText="1"/>
      <protection/>
    </xf>
    <xf numFmtId="0" fontId="22" fillId="0" borderId="20" xfId="49" applyFont="1" applyBorder="1" applyAlignment="1">
      <alignment horizontal="center"/>
      <protection/>
    </xf>
    <xf numFmtId="0" fontId="23" fillId="25" borderId="20" xfId="49" applyFont="1" applyFill="1" applyBorder="1" applyAlignment="1">
      <alignment horizontal="center"/>
      <protection/>
    </xf>
    <xf numFmtId="49" fontId="22" fillId="0" borderId="20" xfId="49" applyNumberFormat="1" applyFont="1" applyBorder="1" applyAlignment="1">
      <alignment horizontal="center"/>
      <protection/>
    </xf>
    <xf numFmtId="164" fontId="23" fillId="0" borderId="20" xfId="49" applyNumberFormat="1" applyFont="1" applyFill="1" applyBorder="1" applyAlignment="1">
      <alignment horizontal="center" wrapText="1"/>
      <protection/>
    </xf>
    <xf numFmtId="0" fontId="32" fillId="0" borderId="10" xfId="46" applyFont="1" applyFill="1" applyBorder="1" applyAlignment="1">
      <alignment horizontal="right"/>
      <protection/>
    </xf>
    <xf numFmtId="0" fontId="22" fillId="0" borderId="10" xfId="49" applyFont="1" applyFill="1" applyBorder="1">
      <alignment/>
      <protection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49" applyFont="1" applyFill="1" applyBorder="1" applyAlignment="1">
      <alignment horizontal="center"/>
      <protection/>
    </xf>
    <xf numFmtId="0" fontId="23" fillId="0" borderId="0" xfId="49" applyFont="1" applyFill="1" applyBorder="1" applyAlignment="1">
      <alignment horizontal="center"/>
      <protection/>
    </xf>
    <xf numFmtId="49" fontId="22" fillId="0" borderId="0" xfId="49" applyNumberFormat="1" applyFont="1" applyFill="1" applyBorder="1" applyAlignment="1">
      <alignment horizontal="center"/>
      <protection/>
    </xf>
    <xf numFmtId="164" fontId="23" fillId="0" borderId="0" xfId="49" applyNumberFormat="1" applyFont="1" applyFill="1" applyBorder="1" applyAlignment="1">
      <alignment horizontal="center"/>
      <protection/>
    </xf>
    <xf numFmtId="164" fontId="22" fillId="0" borderId="0" xfId="49" applyNumberFormat="1" applyFont="1" applyFill="1" applyBorder="1" applyAlignment="1">
      <alignment horizontal="center"/>
      <protection/>
    </xf>
    <xf numFmtId="0" fontId="23" fillId="0" borderId="10" xfId="0" applyFont="1" applyBorder="1" applyAlignment="1">
      <alignment/>
    </xf>
    <xf numFmtId="0" fontId="21" fillId="0" borderId="16" xfId="49" applyFont="1" applyFill="1" applyBorder="1" applyAlignment="1">
      <alignment horizontal="center"/>
      <protection/>
    </xf>
    <xf numFmtId="0" fontId="23" fillId="26" borderId="16" xfId="49" applyFont="1" applyFill="1" applyBorder="1" applyAlignment="1">
      <alignment horizontal="left" wrapText="1"/>
      <protection/>
    </xf>
    <xf numFmtId="0" fontId="23" fillId="26" borderId="16" xfId="49" applyFont="1" applyFill="1" applyBorder="1" applyAlignment="1">
      <alignment wrapText="1"/>
      <protection/>
    </xf>
    <xf numFmtId="0" fontId="23" fillId="0" borderId="16" xfId="49" applyFont="1" applyBorder="1" applyAlignment="1">
      <alignment horizontal="left" wrapText="1"/>
      <protection/>
    </xf>
    <xf numFmtId="0" fontId="22" fillId="35" borderId="0" xfId="49" applyFont="1" applyFill="1" applyBorder="1">
      <alignment/>
      <protection/>
    </xf>
    <xf numFmtId="0" fontId="22" fillId="35" borderId="0" xfId="0" applyFont="1" applyFill="1" applyAlignment="1">
      <alignment/>
    </xf>
    <xf numFmtId="0" fontId="22" fillId="30" borderId="16" xfId="49" applyFont="1" applyFill="1" applyBorder="1" applyAlignment="1">
      <alignment horizontal="center"/>
      <protection/>
    </xf>
    <xf numFmtId="0" fontId="22" fillId="35" borderId="10" xfId="49" applyFont="1" applyFill="1" applyBorder="1">
      <alignment/>
      <protection/>
    </xf>
    <xf numFmtId="0" fontId="22" fillId="35" borderId="10" xfId="0" applyFont="1" applyFill="1" applyBorder="1" applyAlignment="1">
      <alignment/>
    </xf>
    <xf numFmtId="164" fontId="23" fillId="26" borderId="11" xfId="49" applyNumberFormat="1" applyFont="1" applyFill="1" applyBorder="1" applyAlignment="1">
      <alignment horizontal="center"/>
      <protection/>
    </xf>
    <xf numFmtId="0" fontId="22" fillId="0" borderId="20" xfId="49" applyFont="1" applyFill="1" applyBorder="1" applyAlignment="1">
      <alignment horizontal="center"/>
      <protection/>
    </xf>
    <xf numFmtId="49" fontId="22" fillId="36" borderId="17" xfId="49" applyNumberFormat="1" applyFont="1" applyFill="1" applyBorder="1" applyAlignment="1">
      <alignment horizontal="center"/>
      <protection/>
    </xf>
    <xf numFmtId="0" fontId="22" fillId="36" borderId="11" xfId="49" applyFont="1" applyFill="1" applyBorder="1" applyAlignment="1">
      <alignment horizontal="center"/>
      <protection/>
    </xf>
    <xf numFmtId="164" fontId="23" fillId="36" borderId="16" xfId="49" applyNumberFormat="1" applyFont="1" applyFill="1" applyBorder="1" applyAlignment="1">
      <alignment horizontal="center"/>
      <protection/>
    </xf>
    <xf numFmtId="164" fontId="23" fillId="36" borderId="11" xfId="49" applyNumberFormat="1" applyFont="1" applyFill="1" applyBorder="1" applyAlignment="1">
      <alignment horizontal="center"/>
      <protection/>
    </xf>
    <xf numFmtId="164" fontId="23" fillId="36" borderId="11" xfId="49" applyNumberFormat="1" applyFont="1" applyFill="1" applyBorder="1" applyAlignment="1">
      <alignment horizontal="center"/>
      <protection/>
    </xf>
    <xf numFmtId="0" fontId="21" fillId="30" borderId="27" xfId="49" applyFont="1" applyFill="1" applyBorder="1" applyAlignment="1">
      <alignment horizontal="center"/>
      <protection/>
    </xf>
    <xf numFmtId="49" fontId="21" fillId="37" borderId="27" xfId="49" applyNumberFormat="1" applyFont="1" applyFill="1" applyBorder="1" applyAlignment="1">
      <alignment horizontal="center"/>
      <protection/>
    </xf>
    <xf numFmtId="0" fontId="21" fillId="37" borderId="27" xfId="49" applyFont="1" applyFill="1" applyBorder="1" applyAlignment="1">
      <alignment horizontal="center"/>
      <protection/>
    </xf>
    <xf numFmtId="164" fontId="21" fillId="37" borderId="27" xfId="49" applyNumberFormat="1" applyFont="1" applyFill="1" applyBorder="1" applyAlignment="1">
      <alignment horizontal="center"/>
      <protection/>
    </xf>
    <xf numFmtId="0" fontId="22" fillId="30" borderId="27" xfId="49" applyFont="1" applyFill="1" applyBorder="1" applyAlignment="1">
      <alignment horizontal="center"/>
      <protection/>
    </xf>
    <xf numFmtId="0" fontId="23" fillId="30" borderId="27" xfId="49" applyFont="1" applyFill="1" applyBorder="1" applyAlignment="1">
      <alignment horizontal="center"/>
      <protection/>
    </xf>
    <xf numFmtId="0" fontId="36" fillId="30" borderId="27" xfId="49" applyFont="1" applyFill="1" applyBorder="1" applyAlignment="1">
      <alignment horizontal="center"/>
      <protection/>
    </xf>
    <xf numFmtId="0" fontId="25" fillId="30" borderId="16" xfId="50" applyFont="1" applyFill="1" applyBorder="1" applyAlignment="1">
      <alignment horizontal="center"/>
      <protection/>
    </xf>
    <xf numFmtId="164" fontId="23" fillId="0" borderId="12" xfId="49" applyNumberFormat="1" applyFont="1" applyFill="1" applyBorder="1" applyAlignment="1">
      <alignment horizontal="center"/>
      <protection/>
    </xf>
    <xf numFmtId="0" fontId="22" fillId="35" borderId="16" xfId="49" applyFont="1" applyFill="1" applyBorder="1" applyAlignment="1">
      <alignment horizontal="center"/>
      <protection/>
    </xf>
    <xf numFmtId="0" fontId="23" fillId="35" borderId="16" xfId="49" applyFont="1" applyFill="1" applyBorder="1" applyAlignment="1">
      <alignment horizontal="center"/>
      <protection/>
    </xf>
    <xf numFmtId="49" fontId="22" fillId="35" borderId="17" xfId="49" applyNumberFormat="1" applyFont="1" applyFill="1" applyBorder="1" applyAlignment="1">
      <alignment horizontal="center"/>
      <protection/>
    </xf>
    <xf numFmtId="0" fontId="22" fillId="35" borderId="11" xfId="49" applyFont="1" applyFill="1" applyBorder="1" applyAlignment="1">
      <alignment horizontal="center"/>
      <protection/>
    </xf>
    <xf numFmtId="164" fontId="23" fillId="35" borderId="11" xfId="49" applyNumberFormat="1" applyFont="1" applyFill="1" applyBorder="1" applyAlignment="1">
      <alignment horizontal="center"/>
      <protection/>
    </xf>
    <xf numFmtId="164" fontId="23" fillId="35" borderId="12" xfId="49" applyNumberFormat="1" applyFont="1" applyFill="1" applyBorder="1" applyAlignment="1">
      <alignment horizontal="center"/>
      <protection/>
    </xf>
    <xf numFmtId="0" fontId="23" fillId="35" borderId="16" xfId="49" applyFont="1" applyFill="1" applyBorder="1" applyAlignment="1">
      <alignment horizontal="left" wrapText="1"/>
      <protection/>
    </xf>
    <xf numFmtId="0" fontId="25" fillId="30" borderId="16" xfId="50" applyFont="1" applyFill="1" applyBorder="1" applyAlignment="1">
      <alignment horizontal="center"/>
      <protection/>
    </xf>
    <xf numFmtId="164" fontId="48" fillId="35" borderId="11" xfId="49" applyNumberFormat="1" applyFont="1" applyFill="1" applyBorder="1" applyAlignment="1">
      <alignment horizontal="center"/>
      <protection/>
    </xf>
    <xf numFmtId="0" fontId="25" fillId="17" borderId="16" xfId="50" applyFont="1" applyFill="1" applyBorder="1" applyAlignment="1">
      <alignment horizontal="center"/>
      <protection/>
    </xf>
    <xf numFmtId="0" fontId="21" fillId="30" borderId="20" xfId="49" applyFont="1" applyFill="1" applyBorder="1" applyAlignment="1">
      <alignment horizontal="center"/>
      <protection/>
    </xf>
    <xf numFmtId="49" fontId="21" fillId="30" borderId="20" xfId="49" applyNumberFormat="1" applyFont="1" applyFill="1" applyBorder="1" applyAlignment="1">
      <alignment horizontal="center"/>
      <protection/>
    </xf>
    <xf numFmtId="164" fontId="21" fillId="30" borderId="20" xfId="49" applyNumberFormat="1" applyFont="1" applyFill="1" applyBorder="1" applyAlignment="1">
      <alignment horizontal="center"/>
      <protection/>
    </xf>
    <xf numFmtId="0" fontId="21" fillId="30" borderId="10" xfId="49" applyFont="1" applyFill="1" applyBorder="1">
      <alignment/>
      <protection/>
    </xf>
    <xf numFmtId="0" fontId="23" fillId="30" borderId="10" xfId="0" applyFont="1" applyFill="1" applyBorder="1" applyAlignment="1">
      <alignment/>
    </xf>
    <xf numFmtId="0" fontId="32" fillId="0" borderId="11" xfId="46" applyFont="1" applyFill="1" applyBorder="1" applyAlignment="1">
      <alignment horizontal="right"/>
      <protection/>
    </xf>
    <xf numFmtId="164" fontId="32" fillId="0" borderId="11" xfId="46" applyNumberFormat="1" applyFont="1" applyFill="1" applyBorder="1" applyAlignment="1">
      <alignment horizontal="right"/>
      <protection/>
    </xf>
    <xf numFmtId="0" fontId="33" fillId="0" borderId="42" xfId="46" applyFont="1" applyFill="1" applyBorder="1" applyAlignment="1">
      <alignment horizontal="left"/>
      <protection/>
    </xf>
    <xf numFmtId="0" fontId="21" fillId="17" borderId="43" xfId="49" applyFont="1" applyFill="1" applyBorder="1" applyAlignment="1">
      <alignment horizontal="left" wrapText="1"/>
      <protection/>
    </xf>
    <xf numFmtId="0" fontId="22" fillId="0" borderId="17" xfId="49" applyFont="1" applyBorder="1" applyAlignment="1">
      <alignment wrapText="1"/>
      <protection/>
    </xf>
    <xf numFmtId="0" fontId="22" fillId="0" borderId="15" xfId="49" applyFont="1" applyFill="1" applyBorder="1" applyAlignment="1">
      <alignment horizontal="left" wrapText="1"/>
      <protection/>
    </xf>
    <xf numFmtId="0" fontId="22" fillId="36" borderId="11" xfId="49" applyFont="1" applyFill="1" applyBorder="1" applyAlignment="1">
      <alignment wrapText="1"/>
      <protection/>
    </xf>
    <xf numFmtId="0" fontId="22" fillId="0" borderId="15" xfId="49" applyFont="1" applyBorder="1" applyAlignment="1">
      <alignment horizontal="left" wrapText="1"/>
      <protection/>
    </xf>
    <xf numFmtId="0" fontId="21" fillId="37" borderId="43" xfId="49" applyFont="1" applyFill="1" applyBorder="1" applyAlignment="1">
      <alignment horizontal="left" wrapText="1"/>
      <protection/>
    </xf>
    <xf numFmtId="0" fontId="21" fillId="30" borderId="15" xfId="49" applyFont="1" applyFill="1" applyBorder="1" applyAlignment="1">
      <alignment horizontal="left" wrapText="1"/>
      <protection/>
    </xf>
    <xf numFmtId="0" fontId="22" fillId="0" borderId="17" xfId="49" applyFont="1" applyBorder="1" applyAlignment="1">
      <alignment horizontal="left" wrapText="1"/>
      <protection/>
    </xf>
    <xf numFmtId="0" fontId="21" fillId="17" borderId="43" xfId="49" applyFont="1" applyFill="1" applyBorder="1" applyAlignment="1">
      <alignment wrapText="1"/>
      <protection/>
    </xf>
    <xf numFmtId="0" fontId="22" fillId="0" borderId="15" xfId="49" applyFont="1" applyFill="1" applyBorder="1" applyAlignment="1">
      <alignment wrapText="1"/>
      <protection/>
    </xf>
    <xf numFmtId="0" fontId="22" fillId="26" borderId="11" xfId="49" applyFont="1" applyFill="1" applyBorder="1" applyAlignment="1">
      <alignment wrapText="1"/>
      <protection/>
    </xf>
    <xf numFmtId="0" fontId="22" fillId="0" borderId="17" xfId="49" applyFont="1" applyFill="1" applyBorder="1" applyAlignment="1">
      <alignment wrapText="1"/>
      <protection/>
    </xf>
    <xf numFmtId="0" fontId="36" fillId="0" borderId="42" xfId="49" applyFont="1" applyFill="1" applyBorder="1" applyAlignment="1">
      <alignment wrapText="1"/>
      <protection/>
    </xf>
    <xf numFmtId="0" fontId="21" fillId="17" borderId="17" xfId="49" applyFont="1" applyFill="1" applyBorder="1" applyAlignment="1">
      <alignment wrapText="1"/>
      <protection/>
    </xf>
    <xf numFmtId="0" fontId="22" fillId="0" borderId="13" xfId="49" applyFont="1" applyBorder="1" applyAlignment="1">
      <alignment wrapText="1"/>
      <protection/>
    </xf>
    <xf numFmtId="0" fontId="22" fillId="0" borderId="15" xfId="49" applyFont="1" applyFill="1" applyBorder="1" applyAlignment="1">
      <alignment horizontal="right" wrapText="1"/>
      <protection/>
    </xf>
    <xf numFmtId="0" fontId="22" fillId="4" borderId="17" xfId="49" applyNumberFormat="1" applyFont="1" applyFill="1" applyBorder="1" applyAlignment="1">
      <alignment wrapText="1"/>
      <protection/>
    </xf>
    <xf numFmtId="0" fontId="22" fillId="26" borderId="17" xfId="49" applyFont="1" applyFill="1" applyBorder="1" applyAlignment="1">
      <alignment wrapText="1"/>
      <protection/>
    </xf>
    <xf numFmtId="0" fontId="22" fillId="0" borderId="11" xfId="49" applyFont="1" applyFill="1" applyBorder="1" applyAlignment="1">
      <alignment wrapText="1"/>
      <protection/>
    </xf>
    <xf numFmtId="0" fontId="23" fillId="17" borderId="43" xfId="49" applyFont="1" applyFill="1" applyBorder="1" applyAlignment="1">
      <alignment wrapText="1"/>
      <protection/>
    </xf>
    <xf numFmtId="0" fontId="22" fillId="0" borderId="42" xfId="49" applyFont="1" applyFill="1" applyBorder="1" applyAlignment="1">
      <alignment wrapText="1"/>
      <protection/>
    </xf>
    <xf numFmtId="0" fontId="23" fillId="17" borderId="17" xfId="49" applyFont="1" applyFill="1" applyBorder="1" applyAlignment="1">
      <alignment wrapText="1"/>
      <protection/>
    </xf>
    <xf numFmtId="0" fontId="22" fillId="4" borderId="17" xfId="49" applyFont="1" applyFill="1" applyBorder="1" applyAlignment="1">
      <alignment wrapText="1"/>
      <protection/>
    </xf>
    <xf numFmtId="0" fontId="22" fillId="0" borderId="14" xfId="46" applyFont="1" applyFill="1" applyBorder="1" applyAlignment="1">
      <alignment horizontal="left"/>
      <protection/>
    </xf>
    <xf numFmtId="165" fontId="22" fillId="7" borderId="10" xfId="50" applyNumberFormat="1" applyFont="1" applyFill="1" applyBorder="1" applyAlignment="1">
      <alignment horizontal="left"/>
      <protection/>
    </xf>
    <xf numFmtId="0" fontId="22" fillId="0" borderId="42" xfId="50" applyFont="1" applyBorder="1" applyAlignment="1">
      <alignment wrapText="1"/>
      <protection/>
    </xf>
    <xf numFmtId="0" fontId="22" fillId="0" borderId="15" xfId="50" applyFont="1" applyBorder="1" applyAlignment="1">
      <alignment wrapText="1"/>
      <protection/>
    </xf>
    <xf numFmtId="0" fontId="21" fillId="0" borderId="17" xfId="50" applyFont="1" applyFill="1" applyBorder="1" applyAlignment="1">
      <alignment wrapText="1"/>
      <protection/>
    </xf>
    <xf numFmtId="0" fontId="22" fillId="17" borderId="17" xfId="50" applyFont="1" applyFill="1" applyBorder="1" applyAlignment="1">
      <alignment wrapText="1"/>
      <protection/>
    </xf>
    <xf numFmtId="0" fontId="23" fillId="30" borderId="17" xfId="50" applyFont="1" applyFill="1" applyBorder="1" applyAlignment="1">
      <alignment wrapText="1"/>
      <protection/>
    </xf>
    <xf numFmtId="0" fontId="23" fillId="0" borderId="17" xfId="50" applyFont="1" applyFill="1" applyBorder="1" applyAlignment="1">
      <alignment wrapText="1"/>
      <protection/>
    </xf>
    <xf numFmtId="0" fontId="23" fillId="0" borderId="0" xfId="46" applyFont="1" applyFill="1" applyBorder="1" applyAlignment="1">
      <alignment horizontal="left"/>
      <protection/>
    </xf>
    <xf numFmtId="14" fontId="23" fillId="7" borderId="0" xfId="50" applyNumberFormat="1" applyFont="1" applyFill="1" applyBorder="1" applyAlignment="1">
      <alignment horizontal="left"/>
      <protection/>
    </xf>
    <xf numFmtId="0" fontId="23" fillId="7" borderId="0" xfId="50" applyFont="1" applyFill="1" applyBorder="1" applyAlignment="1">
      <alignment horizontal="left"/>
      <protection/>
    </xf>
    <xf numFmtId="0" fontId="21" fillId="32" borderId="0" xfId="50" applyFont="1" applyFill="1" applyBorder="1" applyAlignment="1">
      <alignment horizontal="center"/>
      <protection/>
    </xf>
    <xf numFmtId="0" fontId="22" fillId="0" borderId="0" xfId="50" applyFont="1" applyFill="1" applyBorder="1" applyAlignment="1">
      <alignment horizontal="center" wrapText="1"/>
      <protection/>
    </xf>
    <xf numFmtId="0" fontId="23" fillId="17" borderId="0" xfId="50" applyFont="1" applyFill="1" applyBorder="1" applyAlignment="1">
      <alignment horizontal="center"/>
      <protection/>
    </xf>
    <xf numFmtId="0" fontId="22" fillId="17" borderId="0" xfId="50" applyFont="1" applyFill="1" applyBorder="1" applyAlignment="1">
      <alignment wrapText="1"/>
      <protection/>
    </xf>
    <xf numFmtId="0" fontId="23" fillId="30" borderId="0" xfId="50" applyFont="1" applyFill="1" applyBorder="1" applyAlignment="1">
      <alignment horizontal="center"/>
      <protection/>
    </xf>
    <xf numFmtId="0" fontId="22" fillId="30" borderId="0" xfId="50" applyFont="1" applyFill="1" applyBorder="1" applyAlignment="1">
      <alignment wrapText="1"/>
      <protection/>
    </xf>
    <xf numFmtId="0" fontId="21" fillId="0" borderId="0" xfId="50" applyFont="1" applyFill="1" applyBorder="1" applyAlignment="1">
      <alignment horizontal="center"/>
      <protection/>
    </xf>
    <xf numFmtId="0" fontId="22" fillId="0" borderId="0" xfId="50" applyFont="1" applyFill="1" applyBorder="1" applyAlignment="1">
      <alignment wrapText="1"/>
      <protection/>
    </xf>
    <xf numFmtId="0" fontId="23" fillId="0" borderId="0" xfId="50" applyFont="1" applyFill="1" applyBorder="1" applyAlignment="1">
      <alignment horizontal="center"/>
      <protection/>
    </xf>
    <xf numFmtId="164" fontId="22" fillId="30" borderId="0" xfId="0" applyNumberFormat="1" applyFont="1" applyFill="1" applyAlignment="1">
      <alignment/>
    </xf>
    <xf numFmtId="164" fontId="22" fillId="0" borderId="0" xfId="34" applyNumberFormat="1" applyFont="1" applyFill="1" applyBorder="1" applyAlignment="1">
      <alignment/>
    </xf>
    <xf numFmtId="42" fontId="26" fillId="4" borderId="10" xfId="48" applyNumberFormat="1" applyFont="1" applyFill="1" applyBorder="1" applyAlignment="1">
      <alignment horizontal="center"/>
      <protection/>
    </xf>
    <xf numFmtId="164" fontId="26" fillId="7" borderId="28" xfId="49" applyNumberFormat="1" applyFont="1" applyFill="1" applyBorder="1" applyAlignment="1">
      <alignment horizontal="center"/>
      <protection/>
    </xf>
    <xf numFmtId="0" fontId="22" fillId="0" borderId="11" xfId="49" applyFont="1" applyFill="1" applyBorder="1" applyAlignment="1">
      <alignment horizontal="left" wrapText="1"/>
      <protection/>
    </xf>
    <xf numFmtId="0" fontId="22" fillId="0" borderId="10" xfId="49" applyFont="1" applyFill="1" applyBorder="1" applyAlignment="1">
      <alignment horizontal="left" wrapText="1"/>
      <protection/>
    </xf>
    <xf numFmtId="0" fontId="40" fillId="0" borderId="10" xfId="52" applyFont="1" applyFill="1" applyBorder="1" applyAlignment="1">
      <alignment horizontal="center"/>
      <protection/>
    </xf>
    <xf numFmtId="0" fontId="40" fillId="0" borderId="39" xfId="52" applyFont="1" applyFill="1" applyBorder="1" applyAlignment="1">
      <alignment horizontal="center"/>
      <protection/>
    </xf>
    <xf numFmtId="0" fontId="35" fillId="17" borderId="19" xfId="52" applyFont="1" applyFill="1" applyBorder="1" applyAlignment="1">
      <alignment horizontal="center" vertical="center"/>
      <protection/>
    </xf>
    <xf numFmtId="0" fontId="35" fillId="17" borderId="30" xfId="52" applyFont="1" applyFill="1" applyBorder="1" applyAlignment="1">
      <alignment horizontal="center" vertical="center"/>
      <protection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2" xfId="47"/>
    <cellStyle name="normální_List3" xfId="48"/>
    <cellStyle name="normální_List4" xfId="49"/>
    <cellStyle name="normální_List5" xfId="50"/>
    <cellStyle name="normální_List7" xfId="51"/>
    <cellStyle name="normální_List8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5"/>
  <sheetViews>
    <sheetView tabSelected="1" view="pageBreakPreview" zoomScale="60" zoomScaleNormal="60" zoomScalePageLayoutView="0" workbookViewId="0" topLeftCell="A1">
      <selection activeCell="H3" sqref="H3"/>
    </sheetView>
  </sheetViews>
  <sheetFormatPr defaultColWidth="9.140625" defaultRowHeight="27.75" customHeight="1"/>
  <cols>
    <col min="1" max="1" width="10.421875" style="31" customWidth="1"/>
    <col min="2" max="3" width="9.140625" style="31" customWidth="1"/>
    <col min="4" max="4" width="9.140625" style="103" customWidth="1"/>
    <col min="5" max="6" width="9.140625" style="31" customWidth="1"/>
    <col min="7" max="7" width="27.57421875" style="153" customWidth="1"/>
    <col min="8" max="8" width="28.7109375" style="153" customWidth="1"/>
    <col min="9" max="9" width="26.421875" style="153" customWidth="1"/>
    <col min="10" max="10" width="62.8515625" style="31" customWidth="1"/>
    <col min="11" max="11" width="28.28125" style="31" customWidth="1"/>
    <col min="12" max="16384" width="9.140625" style="31" customWidth="1"/>
  </cols>
  <sheetData>
    <row r="1" spans="1:11" ht="27.75" customHeight="1">
      <c r="A1" s="15" t="s">
        <v>0</v>
      </c>
      <c r="B1" s="15"/>
      <c r="C1" s="15"/>
      <c r="D1" s="399"/>
      <c r="E1" s="15"/>
      <c r="F1" s="400"/>
      <c r="G1" s="74"/>
      <c r="H1" s="74"/>
      <c r="I1" s="74"/>
      <c r="J1" s="401" t="s">
        <v>198</v>
      </c>
      <c r="K1" s="60"/>
    </row>
    <row r="2" spans="1:11" s="102" customFormat="1" ht="37.5" customHeight="1">
      <c r="A2" s="402" t="s">
        <v>304</v>
      </c>
      <c r="B2" s="387"/>
      <c r="C2" s="387"/>
      <c r="D2" s="388"/>
      <c r="E2" s="387"/>
      <c r="F2" s="387"/>
      <c r="G2" s="389"/>
      <c r="H2" s="389"/>
      <c r="I2" s="389"/>
      <c r="J2" s="390"/>
      <c r="K2" s="591"/>
    </row>
    <row r="3" spans="1:15" ht="37.5" customHeight="1">
      <c r="A3" s="31" t="s">
        <v>305</v>
      </c>
      <c r="B3" s="20"/>
      <c r="C3" s="20"/>
      <c r="D3" s="391"/>
      <c r="E3" s="60"/>
      <c r="F3" s="20"/>
      <c r="G3" s="104"/>
      <c r="H3" s="104"/>
      <c r="I3" s="104"/>
      <c r="J3" s="392"/>
      <c r="K3" s="414"/>
      <c r="L3" s="415"/>
      <c r="M3" s="415"/>
      <c r="N3" s="415"/>
      <c r="O3" s="415"/>
    </row>
    <row r="4" spans="1:10" s="105" customFormat="1" ht="48.75" customHeight="1">
      <c r="A4" s="393" t="s">
        <v>132</v>
      </c>
      <c r="B4" s="394"/>
      <c r="C4" s="394"/>
      <c r="D4" s="395"/>
      <c r="E4" s="394"/>
      <c r="F4" s="394"/>
      <c r="G4" s="637">
        <f>H56</f>
        <v>70561000</v>
      </c>
      <c r="H4" s="637"/>
      <c r="I4" s="396"/>
      <c r="J4" s="397"/>
    </row>
    <row r="5" spans="1:10" ht="27.75" customHeight="1">
      <c r="A5" s="6"/>
      <c r="B5" s="6"/>
      <c r="C5" s="6"/>
      <c r="D5" s="106"/>
      <c r="E5" s="6"/>
      <c r="F5" s="6"/>
      <c r="G5" s="51"/>
      <c r="H5" s="51"/>
      <c r="I5" s="107"/>
      <c r="J5" s="11"/>
    </row>
    <row r="6" spans="1:10" ht="27.75" customHeight="1">
      <c r="A6" s="108"/>
      <c r="B6" s="109"/>
      <c r="C6" s="109"/>
      <c r="D6" s="110"/>
      <c r="E6" s="109"/>
      <c r="F6" s="111"/>
      <c r="G6" s="98" t="s">
        <v>106</v>
      </c>
      <c r="H6" s="98" t="s">
        <v>60</v>
      </c>
      <c r="I6" s="98" t="s">
        <v>3</v>
      </c>
      <c r="J6" s="112"/>
    </row>
    <row r="7" spans="1:10" ht="27.75" customHeight="1">
      <c r="A7" s="113" t="s">
        <v>1</v>
      </c>
      <c r="B7" s="113" t="s">
        <v>2</v>
      </c>
      <c r="C7" s="113" t="s">
        <v>60</v>
      </c>
      <c r="D7" s="114" t="s">
        <v>59</v>
      </c>
      <c r="E7" s="113" t="s">
        <v>3</v>
      </c>
      <c r="F7" s="115" t="s">
        <v>4</v>
      </c>
      <c r="G7" s="116" t="s">
        <v>115</v>
      </c>
      <c r="H7" s="99" t="s">
        <v>114</v>
      </c>
      <c r="I7" s="117"/>
      <c r="J7" s="118" t="s">
        <v>5</v>
      </c>
    </row>
    <row r="8" spans="1:10" ht="27.75" customHeight="1">
      <c r="A8" s="113"/>
      <c r="B8" s="113"/>
      <c r="C8" s="113"/>
      <c r="D8" s="114"/>
      <c r="E8" s="113"/>
      <c r="F8" s="115"/>
      <c r="G8" s="117"/>
      <c r="H8" s="117"/>
      <c r="I8" s="117"/>
      <c r="J8" s="118"/>
    </row>
    <row r="9" spans="1:10" ht="27.75" customHeight="1">
      <c r="A9" s="119">
        <v>231</v>
      </c>
      <c r="B9" s="119">
        <v>32</v>
      </c>
      <c r="C9" s="119">
        <v>0</v>
      </c>
      <c r="D9" s="130">
        <v>1111</v>
      </c>
      <c r="E9" s="131"/>
      <c r="F9" s="149"/>
      <c r="G9" s="122">
        <v>3500000</v>
      </c>
      <c r="H9" s="122"/>
      <c r="I9" s="122"/>
      <c r="J9" s="123" t="s">
        <v>243</v>
      </c>
    </row>
    <row r="10" spans="1:10" ht="27.75" customHeight="1">
      <c r="A10" s="119">
        <v>231</v>
      </c>
      <c r="B10" s="119">
        <v>32</v>
      </c>
      <c r="C10" s="119">
        <v>0</v>
      </c>
      <c r="D10" s="130">
        <v>1112</v>
      </c>
      <c r="E10" s="131"/>
      <c r="F10" s="149"/>
      <c r="G10" s="122">
        <v>62000</v>
      </c>
      <c r="H10" s="122"/>
      <c r="I10" s="122"/>
      <c r="J10" s="123" t="s">
        <v>244</v>
      </c>
    </row>
    <row r="11" spans="1:10" ht="27.75" customHeight="1">
      <c r="A11" s="119">
        <v>231</v>
      </c>
      <c r="B11" s="119">
        <v>32</v>
      </c>
      <c r="C11" s="119">
        <v>0</v>
      </c>
      <c r="D11" s="130">
        <v>1113</v>
      </c>
      <c r="E11" s="131"/>
      <c r="F11" s="149"/>
      <c r="G11" s="122">
        <v>347200</v>
      </c>
      <c r="H11" s="122"/>
      <c r="I11" s="122"/>
      <c r="J11" s="123" t="s">
        <v>245</v>
      </c>
    </row>
    <row r="12" spans="1:10" ht="27.75" customHeight="1">
      <c r="A12" s="119">
        <v>231</v>
      </c>
      <c r="B12" s="119">
        <v>32</v>
      </c>
      <c r="C12" s="119">
        <v>0</v>
      </c>
      <c r="D12" s="130">
        <v>1121</v>
      </c>
      <c r="E12" s="131"/>
      <c r="F12" s="149"/>
      <c r="G12" s="122">
        <v>1944320</v>
      </c>
      <c r="H12" s="122"/>
      <c r="I12" s="122"/>
      <c r="J12" s="123" t="s">
        <v>6</v>
      </c>
    </row>
    <row r="13" spans="1:10" ht="27.75" customHeight="1">
      <c r="A13" s="119">
        <v>231</v>
      </c>
      <c r="B13" s="119">
        <v>32</v>
      </c>
      <c r="C13" s="119">
        <v>0</v>
      </c>
      <c r="D13" s="130">
        <v>1122</v>
      </c>
      <c r="E13" s="131"/>
      <c r="F13" s="149"/>
      <c r="G13" s="122">
        <v>8200000</v>
      </c>
      <c r="H13" s="122"/>
      <c r="I13" s="122"/>
      <c r="J13" s="123" t="s">
        <v>7</v>
      </c>
    </row>
    <row r="14" spans="1:10" ht="27.75" customHeight="1">
      <c r="A14" s="119">
        <v>231</v>
      </c>
      <c r="B14" s="119">
        <v>32</v>
      </c>
      <c r="C14" s="119">
        <v>0</v>
      </c>
      <c r="D14" s="130">
        <v>1211</v>
      </c>
      <c r="E14" s="131"/>
      <c r="F14" s="149"/>
      <c r="G14" s="122">
        <v>7256480</v>
      </c>
      <c r="H14" s="122"/>
      <c r="I14" s="122"/>
      <c r="J14" s="123" t="s">
        <v>8</v>
      </c>
    </row>
    <row r="15" spans="1:10" ht="27.75" customHeight="1">
      <c r="A15" s="119">
        <v>231</v>
      </c>
      <c r="B15" s="119">
        <v>32</v>
      </c>
      <c r="C15" s="119">
        <v>0</v>
      </c>
      <c r="D15" s="130">
        <v>1334</v>
      </c>
      <c r="E15" s="131"/>
      <c r="F15" s="149"/>
      <c r="G15" s="122">
        <v>10000</v>
      </c>
      <c r="H15" s="122"/>
      <c r="I15" s="122"/>
      <c r="J15" s="123" t="s">
        <v>9</v>
      </c>
    </row>
    <row r="16" spans="1:10" ht="27.75" customHeight="1">
      <c r="A16" s="119">
        <v>231</v>
      </c>
      <c r="B16" s="119">
        <v>32</v>
      </c>
      <c r="C16" s="119">
        <v>0</v>
      </c>
      <c r="D16" s="130">
        <v>1341</v>
      </c>
      <c r="E16" s="131"/>
      <c r="F16" s="149"/>
      <c r="G16" s="122">
        <v>20000</v>
      </c>
      <c r="H16" s="122"/>
      <c r="I16" s="122"/>
      <c r="J16" s="123" t="s">
        <v>10</v>
      </c>
    </row>
    <row r="17" spans="1:10" ht="27.75" customHeight="1">
      <c r="A17" s="119">
        <v>155</v>
      </c>
      <c r="B17" s="119">
        <v>32</v>
      </c>
      <c r="C17" s="119">
        <v>0</v>
      </c>
      <c r="D17" s="130">
        <v>1342</v>
      </c>
      <c r="E17" s="131"/>
      <c r="F17" s="149"/>
      <c r="G17" s="122">
        <v>1000000</v>
      </c>
      <c r="H17" s="122"/>
      <c r="I17" s="122"/>
      <c r="J17" s="123" t="s">
        <v>11</v>
      </c>
    </row>
    <row r="18" spans="1:10" ht="34.5" customHeight="1">
      <c r="A18" s="119">
        <v>231</v>
      </c>
      <c r="B18" s="119">
        <v>32</v>
      </c>
      <c r="C18" s="119">
        <v>0</v>
      </c>
      <c r="D18" s="130">
        <v>1381</v>
      </c>
      <c r="E18" s="131"/>
      <c r="F18" s="149"/>
      <c r="G18" s="122">
        <v>35000000</v>
      </c>
      <c r="H18" s="340"/>
      <c r="I18" s="122"/>
      <c r="J18" s="123" t="s">
        <v>237</v>
      </c>
    </row>
    <row r="19" spans="1:10" ht="27.75" customHeight="1">
      <c r="A19" s="119">
        <v>231</v>
      </c>
      <c r="B19" s="119">
        <v>32</v>
      </c>
      <c r="C19" s="119">
        <v>0</v>
      </c>
      <c r="D19" s="130">
        <v>1361</v>
      </c>
      <c r="E19" s="131"/>
      <c r="F19" s="149"/>
      <c r="G19" s="122">
        <v>35000</v>
      </c>
      <c r="H19" s="122"/>
      <c r="I19" s="122"/>
      <c r="J19" s="123" t="s">
        <v>12</v>
      </c>
    </row>
    <row r="20" spans="1:10" ht="26.25" customHeight="1">
      <c r="A20" s="127">
        <v>231</v>
      </c>
      <c r="B20" s="127">
        <v>32</v>
      </c>
      <c r="C20" s="127">
        <v>0</v>
      </c>
      <c r="D20" s="126">
        <v>1511</v>
      </c>
      <c r="E20" s="351"/>
      <c r="F20" s="352"/>
      <c r="G20" s="128">
        <v>1000000</v>
      </c>
      <c r="H20" s="128"/>
      <c r="I20" s="128"/>
      <c r="J20" s="132" t="s">
        <v>13</v>
      </c>
    </row>
    <row r="21" spans="1:10" ht="27.75" customHeight="1">
      <c r="A21" s="127">
        <v>231</v>
      </c>
      <c r="B21" s="127">
        <v>32</v>
      </c>
      <c r="C21" s="127">
        <v>1069</v>
      </c>
      <c r="D21" s="126">
        <v>2212</v>
      </c>
      <c r="E21" s="351"/>
      <c r="F21" s="352"/>
      <c r="G21" s="128">
        <v>20000</v>
      </c>
      <c r="H21" s="128"/>
      <c r="I21" s="128"/>
      <c r="J21" s="132" t="s">
        <v>256</v>
      </c>
    </row>
    <row r="22" spans="1:10" ht="26.25" customHeight="1">
      <c r="A22" s="127">
        <v>231</v>
      </c>
      <c r="B22" s="127">
        <v>32</v>
      </c>
      <c r="C22" s="127">
        <v>0</v>
      </c>
      <c r="D22" s="126">
        <v>1335</v>
      </c>
      <c r="E22" s="351"/>
      <c r="F22" s="352"/>
      <c r="G22" s="128">
        <v>55000</v>
      </c>
      <c r="H22" s="128"/>
      <c r="I22" s="128"/>
      <c r="J22" s="132" t="s">
        <v>257</v>
      </c>
    </row>
    <row r="23" spans="1:53" s="386" customFormat="1" ht="27.75" customHeight="1">
      <c r="A23" s="383"/>
      <c r="B23" s="383"/>
      <c r="C23" s="383"/>
      <c r="D23" s="384"/>
      <c r="E23" s="385"/>
      <c r="F23" s="383"/>
      <c r="G23" s="368"/>
      <c r="H23" s="368"/>
      <c r="I23" s="368"/>
      <c r="J23" s="378" t="s">
        <v>184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</row>
    <row r="24" spans="1:10" ht="27.75" customHeight="1">
      <c r="A24" s="379">
        <v>231</v>
      </c>
      <c r="B24" s="379">
        <v>32</v>
      </c>
      <c r="C24" s="379">
        <v>0</v>
      </c>
      <c r="D24" s="411">
        <v>4112</v>
      </c>
      <c r="E24" s="380"/>
      <c r="F24" s="115"/>
      <c r="G24" s="381">
        <v>170000</v>
      </c>
      <c r="H24" s="381"/>
      <c r="I24" s="381"/>
      <c r="J24" s="382" t="s">
        <v>197</v>
      </c>
    </row>
    <row r="25" spans="1:10" ht="30" customHeight="1">
      <c r="A25" s="410">
        <v>236</v>
      </c>
      <c r="B25" s="410">
        <v>11</v>
      </c>
      <c r="C25" s="127">
        <v>6330</v>
      </c>
      <c r="D25" s="412">
        <v>4134</v>
      </c>
      <c r="E25" s="351"/>
      <c r="F25" s="352"/>
      <c r="G25" s="128">
        <v>200000</v>
      </c>
      <c r="H25" s="128"/>
      <c r="I25" s="128"/>
      <c r="J25" s="129" t="s">
        <v>119</v>
      </c>
    </row>
    <row r="26" spans="1:10" ht="36.75" customHeight="1">
      <c r="A26" s="409">
        <v>236</v>
      </c>
      <c r="B26" s="409">
        <v>12</v>
      </c>
      <c r="C26" s="119">
        <v>0</v>
      </c>
      <c r="D26" s="130">
        <v>2460</v>
      </c>
      <c r="E26" s="131"/>
      <c r="F26" s="149"/>
      <c r="G26" s="122">
        <v>129000</v>
      </c>
      <c r="H26" s="122"/>
      <c r="I26" s="122"/>
      <c r="J26" s="123" t="s">
        <v>70</v>
      </c>
    </row>
    <row r="27" spans="1:10" ht="27.75" customHeight="1" thickBot="1">
      <c r="A27" s="133" t="s">
        <v>69</v>
      </c>
      <c r="B27" s="133"/>
      <c r="C27" s="355">
        <v>0</v>
      </c>
      <c r="D27" s="355"/>
      <c r="E27" s="356"/>
      <c r="F27" s="357"/>
      <c r="G27" s="358"/>
      <c r="H27" s="358">
        <f>G9+G10+G11+G12+G13+G14+G15+G16+G17+G18+G19+G22+G24+G25+G26+G20+G21</f>
        <v>58949000</v>
      </c>
      <c r="I27" s="358"/>
      <c r="J27" s="359"/>
    </row>
    <row r="28" spans="1:10" ht="27.75" customHeight="1">
      <c r="A28" s="21"/>
      <c r="B28" s="21"/>
      <c r="C28" s="21"/>
      <c r="D28" s="44"/>
      <c r="E28" s="124"/>
      <c r="F28" s="21"/>
      <c r="G28" s="125"/>
      <c r="H28" s="125"/>
      <c r="I28" s="125"/>
      <c r="J28" s="134"/>
    </row>
    <row r="29" spans="1:10" ht="27.75" customHeight="1">
      <c r="A29" s="119">
        <v>231</v>
      </c>
      <c r="B29" s="119">
        <v>32</v>
      </c>
      <c r="C29" s="119">
        <v>3612</v>
      </c>
      <c r="D29" s="75">
        <v>2132</v>
      </c>
      <c r="E29" s="120" t="s">
        <v>82</v>
      </c>
      <c r="F29" s="121"/>
      <c r="G29" s="122">
        <v>1200000</v>
      </c>
      <c r="H29" s="122"/>
      <c r="I29" s="122"/>
      <c r="J29" s="135" t="s">
        <v>16</v>
      </c>
    </row>
    <row r="30" spans="1:10" ht="27.75" customHeight="1">
      <c r="A30" s="119">
        <v>231</v>
      </c>
      <c r="B30" s="119">
        <v>32</v>
      </c>
      <c r="C30" s="119">
        <v>3612</v>
      </c>
      <c r="D30" s="75">
        <v>2111</v>
      </c>
      <c r="E30" s="120" t="s">
        <v>89</v>
      </c>
      <c r="F30" s="121"/>
      <c r="G30" s="122">
        <v>1500000</v>
      </c>
      <c r="H30" s="122"/>
      <c r="I30" s="122"/>
      <c r="J30" s="135" t="s">
        <v>65</v>
      </c>
    </row>
    <row r="31" spans="1:10" ht="27.75" customHeight="1" thickBot="1">
      <c r="A31" s="133">
        <v>231</v>
      </c>
      <c r="B31" s="133"/>
      <c r="C31" s="355">
        <v>3612</v>
      </c>
      <c r="D31" s="355"/>
      <c r="E31" s="356"/>
      <c r="F31" s="357"/>
      <c r="G31" s="358"/>
      <c r="H31" s="358">
        <f>G29+G30</f>
        <v>2700000</v>
      </c>
      <c r="I31" s="358"/>
      <c r="J31" s="360" t="s">
        <v>17</v>
      </c>
    </row>
    <row r="32" spans="1:10" ht="27.75" customHeight="1">
      <c r="A32" s="21"/>
      <c r="B32" s="21"/>
      <c r="C32" s="44"/>
      <c r="D32" s="44"/>
      <c r="E32" s="124"/>
      <c r="F32" s="21"/>
      <c r="G32" s="125"/>
      <c r="H32" s="125"/>
      <c r="I32" s="125"/>
      <c r="J32" s="136"/>
    </row>
    <row r="33" spans="1:10" ht="27.75" customHeight="1">
      <c r="A33" s="119">
        <v>231</v>
      </c>
      <c r="B33" s="119">
        <v>32</v>
      </c>
      <c r="C33" s="119">
        <v>3613</v>
      </c>
      <c r="D33" s="75">
        <v>2132</v>
      </c>
      <c r="E33" s="120"/>
      <c r="F33" s="121"/>
      <c r="G33" s="122">
        <v>330000</v>
      </c>
      <c r="H33" s="122"/>
      <c r="I33" s="122"/>
      <c r="J33" s="135" t="s">
        <v>183</v>
      </c>
    </row>
    <row r="34" spans="1:10" ht="27.75" customHeight="1" thickBot="1">
      <c r="A34" s="133">
        <v>231</v>
      </c>
      <c r="B34" s="133"/>
      <c r="C34" s="355">
        <v>3613</v>
      </c>
      <c r="D34" s="355"/>
      <c r="E34" s="356"/>
      <c r="F34" s="357"/>
      <c r="G34" s="358"/>
      <c r="H34" s="358">
        <f>G33</f>
        <v>330000</v>
      </c>
      <c r="I34" s="358"/>
      <c r="J34" s="360" t="s">
        <v>68</v>
      </c>
    </row>
    <row r="35" spans="1:10" ht="27.75" customHeight="1">
      <c r="A35" s="21"/>
      <c r="B35" s="21"/>
      <c r="C35" s="44"/>
      <c r="D35" s="44"/>
      <c r="E35" s="124"/>
      <c r="F35" s="21"/>
      <c r="G35" s="125"/>
      <c r="H35" s="125"/>
      <c r="I35" s="125"/>
      <c r="J35" s="136"/>
    </row>
    <row r="36" spans="1:10" ht="27.75" customHeight="1">
      <c r="A36" s="119">
        <v>231</v>
      </c>
      <c r="B36" s="119">
        <v>32</v>
      </c>
      <c r="C36" s="119">
        <v>3632</v>
      </c>
      <c r="D36" s="75">
        <v>2111</v>
      </c>
      <c r="E36" s="120"/>
      <c r="F36" s="121"/>
      <c r="G36" s="122">
        <v>2000</v>
      </c>
      <c r="H36" s="122"/>
      <c r="I36" s="122"/>
      <c r="J36" s="135" t="s">
        <v>232</v>
      </c>
    </row>
    <row r="37" spans="1:10" ht="27.75" customHeight="1" thickBot="1">
      <c r="A37" s="133">
        <v>231</v>
      </c>
      <c r="B37" s="133"/>
      <c r="C37" s="355">
        <v>3632</v>
      </c>
      <c r="D37" s="355"/>
      <c r="E37" s="356"/>
      <c r="F37" s="357"/>
      <c r="G37" s="358"/>
      <c r="H37" s="358">
        <f>G36</f>
        <v>2000</v>
      </c>
      <c r="I37" s="358"/>
      <c r="J37" s="360" t="s">
        <v>235</v>
      </c>
    </row>
    <row r="38" spans="1:10" ht="27.75" customHeight="1">
      <c r="A38" s="530"/>
      <c r="B38" s="530"/>
      <c r="C38" s="530"/>
      <c r="D38" s="530"/>
      <c r="E38" s="531"/>
      <c r="F38" s="532"/>
      <c r="G38" s="533"/>
      <c r="H38" s="533"/>
      <c r="I38" s="533"/>
      <c r="J38" s="534"/>
    </row>
    <row r="39" spans="1:10" ht="27.75" customHeight="1">
      <c r="A39" s="119">
        <v>231</v>
      </c>
      <c r="B39" s="119">
        <v>32</v>
      </c>
      <c r="C39" s="119">
        <v>3639</v>
      </c>
      <c r="D39" s="75">
        <v>2111</v>
      </c>
      <c r="E39" s="137"/>
      <c r="F39" s="121"/>
      <c r="G39" s="122">
        <v>100000</v>
      </c>
      <c r="H39" s="122"/>
      <c r="I39" s="122"/>
      <c r="J39" s="135" t="s">
        <v>133</v>
      </c>
    </row>
    <row r="40" spans="1:11" ht="27.75" customHeight="1">
      <c r="A40" s="119">
        <v>231</v>
      </c>
      <c r="B40" s="119">
        <v>32</v>
      </c>
      <c r="C40" s="119">
        <v>3639</v>
      </c>
      <c r="D40" s="75">
        <v>2131</v>
      </c>
      <c r="E40" s="137"/>
      <c r="F40" s="121"/>
      <c r="G40" s="122">
        <v>2500000</v>
      </c>
      <c r="H40" s="122"/>
      <c r="I40" s="122"/>
      <c r="J40" s="135" t="s">
        <v>72</v>
      </c>
      <c r="K40" s="404">
        <f>31448+26250+60000+72600+1300000+100+1200+7260+726000+217800+726000</f>
        <v>3168658</v>
      </c>
    </row>
    <row r="41" spans="1:10" ht="27.75" customHeight="1">
      <c r="A41" s="119">
        <v>231</v>
      </c>
      <c r="B41" s="119">
        <v>32</v>
      </c>
      <c r="C41" s="119">
        <v>3639</v>
      </c>
      <c r="D41" s="75">
        <v>2133</v>
      </c>
      <c r="E41" s="137"/>
      <c r="F41" s="121"/>
      <c r="G41" s="122">
        <v>20000</v>
      </c>
      <c r="H41" s="122"/>
      <c r="I41" s="122"/>
      <c r="J41" s="135" t="s">
        <v>135</v>
      </c>
    </row>
    <row r="42" spans="1:10" ht="27.75" customHeight="1">
      <c r="A42" s="119">
        <v>231</v>
      </c>
      <c r="B42" s="119">
        <v>32</v>
      </c>
      <c r="C42" s="119">
        <v>3639</v>
      </c>
      <c r="D42" s="409">
        <v>3111</v>
      </c>
      <c r="E42" s="137"/>
      <c r="F42" s="121"/>
      <c r="G42" s="122">
        <v>100000</v>
      </c>
      <c r="H42" s="122"/>
      <c r="I42" s="122"/>
      <c r="J42" s="135" t="s">
        <v>182</v>
      </c>
    </row>
    <row r="43" spans="1:10" ht="27.75" customHeight="1">
      <c r="A43" s="369">
        <v>231</v>
      </c>
      <c r="B43" s="369"/>
      <c r="C43" s="370">
        <v>3639</v>
      </c>
      <c r="D43" s="370"/>
      <c r="E43" s="371"/>
      <c r="F43" s="372"/>
      <c r="G43" s="373"/>
      <c r="H43" s="373">
        <f>G39+G40+G41+G42</f>
        <v>2720000</v>
      </c>
      <c r="I43" s="373"/>
      <c r="J43" s="374" t="s">
        <v>76</v>
      </c>
    </row>
    <row r="44" spans="1:10" s="72" customFormat="1" ht="27.75" customHeight="1">
      <c r="A44" s="375"/>
      <c r="B44" s="375"/>
      <c r="C44" s="375"/>
      <c r="D44" s="375"/>
      <c r="E44" s="376"/>
      <c r="F44" s="375"/>
      <c r="G44" s="377"/>
      <c r="H44" s="377"/>
      <c r="I44" s="377"/>
      <c r="J44" s="378" t="s">
        <v>185</v>
      </c>
    </row>
    <row r="45" spans="1:10" ht="27.75" customHeight="1">
      <c r="A45" s="119">
        <v>231</v>
      </c>
      <c r="B45" s="119">
        <v>32</v>
      </c>
      <c r="C45" s="148">
        <v>3725</v>
      </c>
      <c r="D45" s="130">
        <v>2329</v>
      </c>
      <c r="E45" s="131"/>
      <c r="F45" s="149"/>
      <c r="G45" s="122">
        <v>170000</v>
      </c>
      <c r="H45" s="122"/>
      <c r="I45" s="122"/>
      <c r="J45" s="362" t="s">
        <v>104</v>
      </c>
    </row>
    <row r="46" spans="1:10" ht="27.75" customHeight="1" thickBot="1">
      <c r="A46" s="133">
        <v>231</v>
      </c>
      <c r="B46" s="133"/>
      <c r="C46" s="355">
        <v>3725</v>
      </c>
      <c r="D46" s="355"/>
      <c r="E46" s="356"/>
      <c r="F46" s="357"/>
      <c r="G46" s="358"/>
      <c r="H46" s="358">
        <f>G45</f>
        <v>170000</v>
      </c>
      <c r="I46" s="358"/>
      <c r="J46" s="361" t="s">
        <v>104</v>
      </c>
    </row>
    <row r="47" spans="1:10" ht="27.75" customHeight="1">
      <c r="A47" s="138"/>
      <c r="B47" s="138"/>
      <c r="C47" s="138"/>
      <c r="D47" s="138"/>
      <c r="E47" s="139"/>
      <c r="F47" s="138"/>
      <c r="G47" s="140"/>
      <c r="H47" s="140"/>
      <c r="I47" s="140"/>
      <c r="J47" s="141"/>
    </row>
    <row r="48" spans="1:10" ht="27.75" customHeight="1">
      <c r="A48" s="119">
        <v>231</v>
      </c>
      <c r="B48" s="119">
        <v>32</v>
      </c>
      <c r="C48" s="119">
        <v>6310</v>
      </c>
      <c r="D48" s="75">
        <v>2141</v>
      </c>
      <c r="E48" s="137"/>
      <c r="F48" s="121"/>
      <c r="G48" s="122">
        <v>190000</v>
      </c>
      <c r="H48" s="122"/>
      <c r="I48" s="122"/>
      <c r="J48" s="135" t="s">
        <v>20</v>
      </c>
    </row>
    <row r="49" spans="1:10" ht="27.75" customHeight="1" thickBot="1">
      <c r="A49" s="133">
        <v>231</v>
      </c>
      <c r="B49" s="133"/>
      <c r="C49" s="355">
        <v>6310</v>
      </c>
      <c r="D49" s="355"/>
      <c r="E49" s="356"/>
      <c r="F49" s="357"/>
      <c r="G49" s="358"/>
      <c r="H49" s="358">
        <f>G48</f>
        <v>190000</v>
      </c>
      <c r="I49" s="358"/>
      <c r="J49" s="360" t="s">
        <v>20</v>
      </c>
    </row>
    <row r="50" spans="1:10" ht="27.75" customHeight="1">
      <c r="A50" s="138"/>
      <c r="B50" s="138"/>
      <c r="C50" s="138"/>
      <c r="D50" s="138"/>
      <c r="E50" s="139"/>
      <c r="F50" s="138"/>
      <c r="G50" s="140"/>
      <c r="H50" s="140"/>
      <c r="I50" s="140"/>
      <c r="J50" s="141"/>
    </row>
    <row r="51" spans="1:10" ht="27.75" customHeight="1">
      <c r="A51" s="119">
        <v>231</v>
      </c>
      <c r="B51" s="119">
        <v>38</v>
      </c>
      <c r="C51" s="119"/>
      <c r="D51" s="75">
        <v>4116</v>
      </c>
      <c r="E51" s="137"/>
      <c r="F51" s="121"/>
      <c r="G51" s="122">
        <v>5500000</v>
      </c>
      <c r="H51" s="122"/>
      <c r="I51" s="122"/>
      <c r="J51" s="135" t="s">
        <v>281</v>
      </c>
    </row>
    <row r="52" spans="1:10" ht="27.75" customHeight="1" thickBot="1">
      <c r="A52" s="133">
        <v>231</v>
      </c>
      <c r="B52" s="133"/>
      <c r="C52" s="355"/>
      <c r="D52" s="355"/>
      <c r="E52" s="356"/>
      <c r="F52" s="357"/>
      <c r="G52" s="358"/>
      <c r="H52" s="358">
        <f>G51</f>
        <v>5500000</v>
      </c>
      <c r="I52" s="358"/>
      <c r="J52" s="360" t="s">
        <v>282</v>
      </c>
    </row>
    <row r="53" spans="1:10" ht="27.75" customHeight="1" thickBot="1">
      <c r="A53" s="142"/>
      <c r="B53" s="142"/>
      <c r="C53" s="142"/>
      <c r="D53" s="142"/>
      <c r="E53" s="143"/>
      <c r="F53" s="142"/>
      <c r="G53" s="144"/>
      <c r="H53" s="144"/>
      <c r="I53" s="144"/>
      <c r="J53" s="145"/>
    </row>
    <row r="54" spans="1:10" ht="10.5" customHeight="1">
      <c r="A54" s="138"/>
      <c r="B54" s="138"/>
      <c r="C54" s="138"/>
      <c r="D54" s="138"/>
      <c r="E54" s="139"/>
      <c r="F54" s="138"/>
      <c r="G54" s="146"/>
      <c r="H54" s="146"/>
      <c r="I54" s="146"/>
      <c r="J54" s="147"/>
    </row>
    <row r="55" spans="1:10" ht="27.75" customHeight="1">
      <c r="A55" s="1"/>
      <c r="B55" s="1"/>
      <c r="C55" s="1"/>
      <c r="D55" s="1"/>
      <c r="E55" s="2"/>
      <c r="F55" s="1"/>
      <c r="G55" s="47" t="s">
        <v>106</v>
      </c>
      <c r="H55" s="47" t="s">
        <v>60</v>
      </c>
      <c r="I55" s="48"/>
      <c r="J55" s="365"/>
    </row>
    <row r="56" spans="1:10" ht="30.75" customHeight="1">
      <c r="A56" s="46" t="s">
        <v>132</v>
      </c>
      <c r="B56" s="8"/>
      <c r="C56" s="8"/>
      <c r="D56" s="40"/>
      <c r="E56" s="9"/>
      <c r="F56" s="10"/>
      <c r="G56" s="363">
        <f>SUM(G8:G55)</f>
        <v>70561000</v>
      </c>
      <c r="H56" s="364">
        <f>SUM(H27:H55)</f>
        <v>70561000</v>
      </c>
      <c r="I56" s="49"/>
      <c r="J56" s="366"/>
    </row>
    <row r="57" spans="1:10" ht="30.75" customHeight="1">
      <c r="A57" s="12" t="s">
        <v>101</v>
      </c>
      <c r="B57" s="13"/>
      <c r="C57" s="13"/>
      <c r="D57" s="41"/>
      <c r="E57" s="14"/>
      <c r="F57" s="15"/>
      <c r="G57" s="50"/>
      <c r="H57" s="49"/>
      <c r="I57" s="49"/>
      <c r="J57" s="367"/>
    </row>
    <row r="58" spans="1:10" ht="30.75" customHeight="1">
      <c r="A58" s="17" t="s">
        <v>93</v>
      </c>
      <c r="B58" s="3"/>
      <c r="C58" s="3"/>
      <c r="D58" s="42"/>
      <c r="E58" s="18" t="s">
        <v>94</v>
      </c>
      <c r="F58" s="5"/>
      <c r="G58" s="353">
        <f>G9+G10+G11+G12+G13+G14+G15+G16+G17+G18+G19+G22+G20</f>
        <v>58430000</v>
      </c>
      <c r="H58" s="341"/>
      <c r="I58" s="49"/>
      <c r="J58" s="16"/>
    </row>
    <row r="59" spans="1:10" ht="30.75" customHeight="1">
      <c r="A59" s="17" t="s">
        <v>95</v>
      </c>
      <c r="B59" s="3"/>
      <c r="C59" s="3"/>
      <c r="D59" s="42"/>
      <c r="E59" s="18" t="s">
        <v>96</v>
      </c>
      <c r="F59" s="5"/>
      <c r="G59" s="353">
        <f>G26+G29+G30+G33+G36+G39+G40+G41+G45+G48+G21</f>
        <v>6161000</v>
      </c>
      <c r="H59" s="341"/>
      <c r="I59" s="49"/>
      <c r="J59" s="16"/>
    </row>
    <row r="60" spans="1:10" ht="30.75" customHeight="1">
      <c r="A60" s="17" t="s">
        <v>97</v>
      </c>
      <c r="B60" s="3"/>
      <c r="C60" s="3"/>
      <c r="D60" s="42"/>
      <c r="E60" s="18" t="s">
        <v>98</v>
      </c>
      <c r="F60" s="5"/>
      <c r="G60" s="353">
        <f>G42</f>
        <v>100000</v>
      </c>
      <c r="H60" s="341"/>
      <c r="I60" s="49"/>
      <c r="J60" s="16"/>
    </row>
    <row r="61" spans="1:10" ht="30.75" customHeight="1">
      <c r="A61" s="19" t="s">
        <v>99</v>
      </c>
      <c r="B61" s="3"/>
      <c r="C61" s="5"/>
      <c r="D61" s="43"/>
      <c r="E61" s="5" t="s">
        <v>100</v>
      </c>
      <c r="F61" s="5"/>
      <c r="G61" s="354">
        <f>G51+G25+G24</f>
        <v>5870000</v>
      </c>
      <c r="H61" s="342"/>
      <c r="I61" s="51"/>
      <c r="J61" s="16"/>
    </row>
    <row r="62" spans="1:10" ht="27.75" customHeight="1">
      <c r="A62" s="20"/>
      <c r="B62" s="21"/>
      <c r="C62" s="21"/>
      <c r="D62" s="44"/>
      <c r="E62" s="22"/>
      <c r="F62" s="6"/>
      <c r="G62" s="49">
        <f>SUM(G58:G61)</f>
        <v>70561000</v>
      </c>
      <c r="H62" s="49"/>
      <c r="I62" s="49"/>
      <c r="J62" s="11"/>
    </row>
    <row r="63" spans="1:10" ht="27.75" customHeight="1">
      <c r="A63" s="4"/>
      <c r="B63" s="4"/>
      <c r="C63" s="4"/>
      <c r="D63" s="45"/>
      <c r="E63" s="4"/>
      <c r="F63" s="4"/>
      <c r="G63" s="52"/>
      <c r="H63" s="52"/>
      <c r="I63" s="51"/>
      <c r="J63" s="16"/>
    </row>
    <row r="64" spans="1:10" ht="27.75" customHeight="1">
      <c r="A64" s="4"/>
      <c r="B64" s="4"/>
      <c r="C64" s="4"/>
      <c r="D64" s="45"/>
      <c r="E64" s="4"/>
      <c r="F64" s="4"/>
      <c r="G64" s="52"/>
      <c r="H64" s="52"/>
      <c r="I64" s="51"/>
      <c r="J64" s="16"/>
    </row>
    <row r="65" spans="1:10" ht="27.75" customHeight="1">
      <c r="A65" s="4"/>
      <c r="B65" s="4"/>
      <c r="C65" s="4"/>
      <c r="D65" s="45"/>
      <c r="E65" s="4"/>
      <c r="F65" s="4"/>
      <c r="G65" s="52"/>
      <c r="H65" s="52"/>
      <c r="I65" s="51"/>
      <c r="J65" s="4"/>
    </row>
    <row r="66" spans="1:10" ht="27.75" customHeight="1">
      <c r="A66" s="4"/>
      <c r="B66" s="4"/>
      <c r="C66" s="4"/>
      <c r="D66" s="45"/>
      <c r="E66" s="4"/>
      <c r="F66" s="4"/>
      <c r="G66" s="52"/>
      <c r="H66" s="52"/>
      <c r="I66" s="51"/>
      <c r="J66" s="4"/>
    </row>
    <row r="67" spans="1:10" ht="27.75" customHeight="1">
      <c r="A67" s="7"/>
      <c r="B67" s="7"/>
      <c r="C67" s="7"/>
      <c r="D67" s="150"/>
      <c r="E67" s="7"/>
      <c r="F67" s="7"/>
      <c r="G67" s="151"/>
      <c r="H67" s="151"/>
      <c r="I67" s="152"/>
      <c r="J67" s="7"/>
    </row>
    <row r="68" spans="1:10" ht="27.75" customHeight="1">
      <c r="A68" s="7"/>
      <c r="B68" s="7"/>
      <c r="C68" s="7"/>
      <c r="D68" s="150"/>
      <c r="E68" s="7"/>
      <c r="F68" s="7"/>
      <c r="G68" s="151"/>
      <c r="H68" s="151"/>
      <c r="I68" s="152"/>
      <c r="J68" s="7"/>
    </row>
    <row r="69" spans="1:10" ht="27.75" customHeight="1">
      <c r="A69" s="7"/>
      <c r="B69" s="7"/>
      <c r="C69" s="7"/>
      <c r="D69" s="150"/>
      <c r="E69" s="7"/>
      <c r="F69" s="7"/>
      <c r="G69" s="151"/>
      <c r="H69" s="151"/>
      <c r="I69" s="152"/>
      <c r="J69" s="7"/>
    </row>
    <row r="70" spans="1:10" ht="27.75" customHeight="1">
      <c r="A70" s="7"/>
      <c r="B70" s="7"/>
      <c r="C70" s="7"/>
      <c r="D70" s="150"/>
      <c r="E70" s="7"/>
      <c r="F70" s="7"/>
      <c r="G70" s="151"/>
      <c r="H70" s="151"/>
      <c r="I70" s="152"/>
      <c r="J70" s="7"/>
    </row>
    <row r="71" spans="1:10" ht="27.75" customHeight="1">
      <c r="A71" s="7"/>
      <c r="B71" s="7"/>
      <c r="C71" s="7"/>
      <c r="D71" s="150"/>
      <c r="E71" s="7"/>
      <c r="F71" s="7"/>
      <c r="G71" s="151"/>
      <c r="H71" s="151"/>
      <c r="I71" s="152"/>
      <c r="J71" s="7"/>
    </row>
    <row r="72" spans="1:10" ht="27.75" customHeight="1">
      <c r="A72" s="7"/>
      <c r="B72" s="7"/>
      <c r="C72" s="7"/>
      <c r="D72" s="150"/>
      <c r="E72" s="7"/>
      <c r="F72" s="7"/>
      <c r="G72" s="151"/>
      <c r="H72" s="151"/>
      <c r="I72" s="152"/>
      <c r="J72" s="7"/>
    </row>
    <row r="73" spans="1:10" ht="27.75" customHeight="1">
      <c r="A73" s="7"/>
      <c r="B73" s="7"/>
      <c r="C73" s="7"/>
      <c r="D73" s="150"/>
      <c r="E73" s="7"/>
      <c r="F73" s="7"/>
      <c r="G73" s="151"/>
      <c r="H73" s="151"/>
      <c r="I73" s="152"/>
      <c r="J73" s="7"/>
    </row>
    <row r="74" spans="1:10" ht="27.75" customHeight="1">
      <c r="A74" s="7"/>
      <c r="B74" s="7"/>
      <c r="C74" s="7"/>
      <c r="D74" s="150"/>
      <c r="E74" s="7"/>
      <c r="F74" s="7"/>
      <c r="G74" s="151"/>
      <c r="H74" s="151"/>
      <c r="I74" s="152"/>
      <c r="J74" s="7"/>
    </row>
    <row r="75" spans="1:10" ht="27.75" customHeight="1">
      <c r="A75" s="7"/>
      <c r="B75" s="7"/>
      <c r="C75" s="7"/>
      <c r="D75" s="150"/>
      <c r="E75" s="7"/>
      <c r="F75" s="7"/>
      <c r="G75" s="151"/>
      <c r="H75" s="151"/>
      <c r="I75" s="152"/>
      <c r="J75" s="7"/>
    </row>
    <row r="76" spans="1:10" ht="27.75" customHeight="1">
      <c r="A76" s="7"/>
      <c r="B76" s="7"/>
      <c r="C76" s="7"/>
      <c r="D76" s="150"/>
      <c r="E76" s="7"/>
      <c r="F76" s="7"/>
      <c r="G76" s="151"/>
      <c r="H76" s="151"/>
      <c r="I76" s="152"/>
      <c r="J76" s="7"/>
    </row>
    <row r="77" spans="1:10" ht="27.75" customHeight="1">
      <c r="A77" s="7"/>
      <c r="B77" s="7"/>
      <c r="C77" s="7"/>
      <c r="D77" s="150"/>
      <c r="E77" s="7"/>
      <c r="F77" s="7"/>
      <c r="G77" s="151"/>
      <c r="H77" s="151"/>
      <c r="I77" s="152"/>
      <c r="J77" s="7"/>
    </row>
    <row r="78" spans="1:10" ht="27.75" customHeight="1">
      <c r="A78" s="7"/>
      <c r="B78" s="7"/>
      <c r="C78" s="7"/>
      <c r="D78" s="150"/>
      <c r="E78" s="7"/>
      <c r="F78" s="7"/>
      <c r="G78" s="151"/>
      <c r="H78" s="151"/>
      <c r="I78" s="152"/>
      <c r="J78" s="7"/>
    </row>
    <row r="79" spans="1:10" ht="27.75" customHeight="1">
      <c r="A79" s="7"/>
      <c r="B79" s="7"/>
      <c r="C79" s="7"/>
      <c r="D79" s="150"/>
      <c r="E79" s="7"/>
      <c r="F79" s="7"/>
      <c r="G79" s="151"/>
      <c r="H79" s="151"/>
      <c r="I79" s="152"/>
      <c r="J79" s="7"/>
    </row>
    <row r="80" spans="1:10" ht="27.75" customHeight="1">
      <c r="A80" s="7"/>
      <c r="B80" s="7"/>
      <c r="C80" s="7"/>
      <c r="D80" s="150"/>
      <c r="E80" s="7"/>
      <c r="F80" s="7"/>
      <c r="G80" s="151"/>
      <c r="H80" s="151"/>
      <c r="I80" s="152"/>
      <c r="J80" s="7"/>
    </row>
    <row r="81" spans="1:10" ht="27.75" customHeight="1">
      <c r="A81" s="7"/>
      <c r="B81" s="7"/>
      <c r="C81" s="7"/>
      <c r="D81" s="150"/>
      <c r="E81" s="7"/>
      <c r="F81" s="7"/>
      <c r="G81" s="151"/>
      <c r="H81" s="151"/>
      <c r="I81" s="151"/>
      <c r="J81" s="7"/>
    </row>
    <row r="82" spans="1:10" ht="27.75" customHeight="1">
      <c r="A82" s="7"/>
      <c r="B82" s="7"/>
      <c r="C82" s="7"/>
      <c r="D82" s="150"/>
      <c r="E82" s="7"/>
      <c r="F82" s="7"/>
      <c r="G82" s="151"/>
      <c r="H82" s="151"/>
      <c r="I82" s="151"/>
      <c r="J82" s="7"/>
    </row>
    <row r="83" spans="1:10" ht="27.75" customHeight="1">
      <c r="A83" s="7"/>
      <c r="B83" s="7"/>
      <c r="C83" s="7"/>
      <c r="D83" s="150"/>
      <c r="E83" s="7"/>
      <c r="F83" s="7"/>
      <c r="G83" s="151"/>
      <c r="H83" s="151"/>
      <c r="I83" s="151"/>
      <c r="J83" s="7"/>
    </row>
    <row r="84" spans="1:10" ht="27.75" customHeight="1">
      <c r="A84" s="7"/>
      <c r="B84" s="7"/>
      <c r="C84" s="7"/>
      <c r="D84" s="150"/>
      <c r="E84" s="7"/>
      <c r="F84" s="7"/>
      <c r="G84" s="151"/>
      <c r="H84" s="151"/>
      <c r="I84" s="151"/>
      <c r="J84" s="7"/>
    </row>
    <row r="85" spans="1:10" ht="27.75" customHeight="1">
      <c r="A85" s="7"/>
      <c r="B85" s="7"/>
      <c r="C85" s="7"/>
      <c r="D85" s="150"/>
      <c r="E85" s="7"/>
      <c r="F85" s="7"/>
      <c r="G85" s="151"/>
      <c r="H85" s="151"/>
      <c r="I85" s="151"/>
      <c r="J85" s="7"/>
    </row>
    <row r="86" spans="1:10" ht="27.75" customHeight="1">
      <c r="A86" s="7"/>
      <c r="B86" s="7"/>
      <c r="C86" s="7"/>
      <c r="D86" s="150"/>
      <c r="E86" s="7"/>
      <c r="F86" s="7"/>
      <c r="G86" s="151"/>
      <c r="H86" s="151"/>
      <c r="I86" s="151"/>
      <c r="J86" s="7"/>
    </row>
    <row r="87" spans="1:10" ht="27.75" customHeight="1">
      <c r="A87" s="7"/>
      <c r="B87" s="7"/>
      <c r="C87" s="7"/>
      <c r="D87" s="150"/>
      <c r="E87" s="7"/>
      <c r="F87" s="7"/>
      <c r="G87" s="151"/>
      <c r="H87" s="151"/>
      <c r="I87" s="151"/>
      <c r="J87" s="7"/>
    </row>
    <row r="88" spans="1:10" ht="27.75" customHeight="1">
      <c r="A88" s="7"/>
      <c r="B88" s="7"/>
      <c r="C88" s="7"/>
      <c r="D88" s="150"/>
      <c r="E88" s="7"/>
      <c r="F88" s="7"/>
      <c r="G88" s="151"/>
      <c r="H88" s="151"/>
      <c r="I88" s="151"/>
      <c r="J88" s="7"/>
    </row>
    <row r="89" spans="1:10" ht="27.75" customHeight="1">
      <c r="A89" s="7"/>
      <c r="B89" s="7"/>
      <c r="C89" s="7"/>
      <c r="D89" s="150"/>
      <c r="E89" s="7"/>
      <c r="F89" s="7"/>
      <c r="G89" s="151"/>
      <c r="H89" s="151"/>
      <c r="I89" s="151"/>
      <c r="J89" s="7"/>
    </row>
    <row r="90" spans="1:10" ht="27.75" customHeight="1">
      <c r="A90" s="7"/>
      <c r="B90" s="7"/>
      <c r="C90" s="7"/>
      <c r="D90" s="150"/>
      <c r="E90" s="7"/>
      <c r="F90" s="7"/>
      <c r="G90" s="151"/>
      <c r="H90" s="151"/>
      <c r="I90" s="151"/>
      <c r="J90" s="7"/>
    </row>
    <row r="91" spans="1:10" ht="27.75" customHeight="1">
      <c r="A91" s="7"/>
      <c r="B91" s="7"/>
      <c r="C91" s="7"/>
      <c r="D91" s="150"/>
      <c r="E91" s="7"/>
      <c r="F91" s="7"/>
      <c r="G91" s="151"/>
      <c r="H91" s="151"/>
      <c r="I91" s="151"/>
      <c r="J91" s="7"/>
    </row>
    <row r="92" spans="1:10" ht="27.75" customHeight="1">
      <c r="A92" s="7"/>
      <c r="B92" s="7"/>
      <c r="C92" s="7"/>
      <c r="D92" s="150"/>
      <c r="E92" s="7"/>
      <c r="F92" s="7"/>
      <c r="G92" s="151"/>
      <c r="H92" s="151"/>
      <c r="I92" s="151"/>
      <c r="J92" s="7"/>
    </row>
    <row r="93" spans="1:10" ht="27.75" customHeight="1">
      <c r="A93" s="7"/>
      <c r="B93" s="7"/>
      <c r="C93" s="7"/>
      <c r="D93" s="150"/>
      <c r="E93" s="7"/>
      <c r="F93" s="7"/>
      <c r="G93" s="151"/>
      <c r="H93" s="151"/>
      <c r="I93" s="151"/>
      <c r="J93" s="7"/>
    </row>
    <row r="94" spans="1:10" ht="27.75" customHeight="1">
      <c r="A94" s="7"/>
      <c r="B94" s="7"/>
      <c r="C94" s="7"/>
      <c r="D94" s="150"/>
      <c r="E94" s="7"/>
      <c r="F94" s="7"/>
      <c r="G94" s="151"/>
      <c r="H94" s="151"/>
      <c r="I94" s="151"/>
      <c r="J94" s="7"/>
    </row>
    <row r="95" spans="1:10" ht="27.75" customHeight="1">
      <c r="A95" s="7"/>
      <c r="B95" s="7"/>
      <c r="C95" s="7"/>
      <c r="D95" s="150"/>
      <c r="E95" s="7"/>
      <c r="F95" s="7"/>
      <c r="G95" s="151"/>
      <c r="H95" s="151"/>
      <c r="I95" s="151"/>
      <c r="J95" s="7"/>
    </row>
    <row r="96" spans="1:10" ht="27.75" customHeight="1">
      <c r="A96" s="7"/>
      <c r="B96" s="7"/>
      <c r="C96" s="7"/>
      <c r="D96" s="150"/>
      <c r="E96" s="7"/>
      <c r="F96" s="7"/>
      <c r="G96" s="151"/>
      <c r="H96" s="151"/>
      <c r="I96" s="151"/>
      <c r="J96" s="7"/>
    </row>
    <row r="97" spans="1:10" ht="27.75" customHeight="1">
      <c r="A97" s="7"/>
      <c r="B97" s="7"/>
      <c r="C97" s="7"/>
      <c r="D97" s="150"/>
      <c r="E97" s="7"/>
      <c r="F97" s="7"/>
      <c r="G97" s="151"/>
      <c r="H97" s="151"/>
      <c r="I97" s="151"/>
      <c r="J97" s="7"/>
    </row>
    <row r="98" spans="1:10" ht="27.75" customHeight="1">
      <c r="A98" s="7"/>
      <c r="B98" s="7"/>
      <c r="C98" s="7"/>
      <c r="D98" s="150"/>
      <c r="E98" s="7"/>
      <c r="F98" s="7"/>
      <c r="G98" s="151"/>
      <c r="H98" s="151"/>
      <c r="I98" s="151"/>
      <c r="J98" s="7"/>
    </row>
    <row r="99" spans="1:10" ht="27.75" customHeight="1">
      <c r="A99" s="7"/>
      <c r="B99" s="7"/>
      <c r="C99" s="7"/>
      <c r="D99" s="150"/>
      <c r="E99" s="7"/>
      <c r="F99" s="7"/>
      <c r="G99" s="151"/>
      <c r="H99" s="151"/>
      <c r="I99" s="151"/>
      <c r="J99" s="7"/>
    </row>
    <row r="100" spans="1:10" ht="27.75" customHeight="1">
      <c r="A100" s="7"/>
      <c r="B100" s="7"/>
      <c r="C100" s="7"/>
      <c r="D100" s="150"/>
      <c r="E100" s="7"/>
      <c r="F100" s="7"/>
      <c r="G100" s="151"/>
      <c r="H100" s="151"/>
      <c r="I100" s="151"/>
      <c r="J100" s="7"/>
    </row>
    <row r="101" spans="1:10" ht="27.75" customHeight="1">
      <c r="A101" s="7"/>
      <c r="B101" s="7"/>
      <c r="C101" s="7"/>
      <c r="D101" s="150"/>
      <c r="E101" s="7"/>
      <c r="F101" s="7"/>
      <c r="G101" s="151"/>
      <c r="H101" s="151"/>
      <c r="I101" s="151"/>
      <c r="J101" s="7"/>
    </row>
    <row r="102" spans="1:10" ht="27.75" customHeight="1">
      <c r="A102" s="7"/>
      <c r="B102" s="7"/>
      <c r="C102" s="7"/>
      <c r="D102" s="150"/>
      <c r="E102" s="7"/>
      <c r="F102" s="7"/>
      <c r="G102" s="151"/>
      <c r="H102" s="151"/>
      <c r="I102" s="151"/>
      <c r="J102" s="7"/>
    </row>
    <row r="103" spans="1:10" ht="27.75" customHeight="1">
      <c r="A103" s="7"/>
      <c r="B103" s="7"/>
      <c r="C103" s="7"/>
      <c r="D103" s="150"/>
      <c r="E103" s="7"/>
      <c r="F103" s="7"/>
      <c r="G103" s="151"/>
      <c r="H103" s="151"/>
      <c r="I103" s="151"/>
      <c r="J103" s="7"/>
    </row>
    <row r="104" spans="1:10" ht="27.75" customHeight="1">
      <c r="A104" s="7"/>
      <c r="B104" s="7"/>
      <c r="C104" s="7"/>
      <c r="D104" s="150"/>
      <c r="E104" s="7"/>
      <c r="F104" s="7"/>
      <c r="G104" s="151"/>
      <c r="H104" s="151"/>
      <c r="I104" s="151"/>
      <c r="J104" s="7"/>
    </row>
    <row r="105" spans="1:10" ht="27.75" customHeight="1">
      <c r="A105" s="7"/>
      <c r="B105" s="7"/>
      <c r="C105" s="7"/>
      <c r="D105" s="150"/>
      <c r="E105" s="7"/>
      <c r="F105" s="7"/>
      <c r="G105" s="151"/>
      <c r="H105" s="151"/>
      <c r="I105" s="151"/>
      <c r="J105" s="7"/>
    </row>
    <row r="106" spans="1:10" ht="27.75" customHeight="1">
      <c r="A106" s="7"/>
      <c r="B106" s="7"/>
      <c r="C106" s="7"/>
      <c r="D106" s="150"/>
      <c r="E106" s="7"/>
      <c r="F106" s="7"/>
      <c r="G106" s="151"/>
      <c r="H106" s="151"/>
      <c r="I106" s="151"/>
      <c r="J106" s="7"/>
    </row>
    <row r="107" spans="1:10" ht="27.75" customHeight="1">
      <c r="A107" s="7"/>
      <c r="B107" s="7"/>
      <c r="C107" s="7"/>
      <c r="D107" s="150"/>
      <c r="E107" s="7"/>
      <c r="F107" s="7"/>
      <c r="G107" s="151"/>
      <c r="H107" s="151"/>
      <c r="I107" s="151"/>
      <c r="J107" s="7"/>
    </row>
    <row r="108" spans="1:10" ht="27.75" customHeight="1">
      <c r="A108" s="7"/>
      <c r="B108" s="7"/>
      <c r="C108" s="7"/>
      <c r="D108" s="150"/>
      <c r="E108" s="7"/>
      <c r="F108" s="7"/>
      <c r="G108" s="151"/>
      <c r="H108" s="151"/>
      <c r="I108" s="151"/>
      <c r="J108" s="7"/>
    </row>
    <row r="109" spans="1:10" ht="27.75" customHeight="1">
      <c r="A109" s="7"/>
      <c r="B109" s="7"/>
      <c r="C109" s="7"/>
      <c r="D109" s="150"/>
      <c r="E109" s="7"/>
      <c r="F109" s="7"/>
      <c r="G109" s="151"/>
      <c r="H109" s="151"/>
      <c r="I109" s="151"/>
      <c r="J109" s="7"/>
    </row>
    <row r="110" spans="1:10" ht="27.75" customHeight="1">
      <c r="A110" s="7"/>
      <c r="B110" s="7"/>
      <c r="C110" s="7"/>
      <c r="D110" s="150"/>
      <c r="E110" s="7"/>
      <c r="F110" s="7"/>
      <c r="G110" s="151"/>
      <c r="H110" s="151"/>
      <c r="I110" s="151"/>
      <c r="J110" s="7"/>
    </row>
    <row r="111" spans="1:10" ht="27.75" customHeight="1">
      <c r="A111" s="7"/>
      <c r="B111" s="7"/>
      <c r="C111" s="7"/>
      <c r="D111" s="150"/>
      <c r="E111" s="7"/>
      <c r="F111" s="7"/>
      <c r="G111" s="151"/>
      <c r="H111" s="151"/>
      <c r="I111" s="151"/>
      <c r="J111" s="7"/>
    </row>
    <row r="112" spans="1:10" ht="27.75" customHeight="1">
      <c r="A112" s="7"/>
      <c r="B112" s="7"/>
      <c r="C112" s="7"/>
      <c r="D112" s="150"/>
      <c r="E112" s="7"/>
      <c r="F112" s="7"/>
      <c r="G112" s="151"/>
      <c r="H112" s="151"/>
      <c r="I112" s="151"/>
      <c r="J112" s="7"/>
    </row>
    <row r="113" spans="1:10" ht="27.75" customHeight="1">
      <c r="A113" s="7"/>
      <c r="B113" s="7"/>
      <c r="C113" s="7"/>
      <c r="D113" s="150"/>
      <c r="E113" s="7"/>
      <c r="F113" s="7"/>
      <c r="G113" s="151"/>
      <c r="H113" s="151"/>
      <c r="I113" s="151"/>
      <c r="J113" s="7"/>
    </row>
    <row r="114" spans="1:10" ht="27.75" customHeight="1">
      <c r="A114" s="7"/>
      <c r="B114" s="7"/>
      <c r="C114" s="7"/>
      <c r="D114" s="150"/>
      <c r="E114" s="7"/>
      <c r="F114" s="7"/>
      <c r="G114" s="151"/>
      <c r="H114" s="151"/>
      <c r="I114" s="151"/>
      <c r="J114" s="7"/>
    </row>
    <row r="115" spans="1:10" ht="27.75" customHeight="1">
      <c r="A115" s="7"/>
      <c r="B115" s="7"/>
      <c r="C115" s="7"/>
      <c r="D115" s="150"/>
      <c r="E115" s="7"/>
      <c r="F115" s="7"/>
      <c r="G115" s="151"/>
      <c r="H115" s="151"/>
      <c r="I115" s="151"/>
      <c r="J115" s="7"/>
    </row>
    <row r="116" spans="1:10" ht="27.75" customHeight="1">
      <c r="A116" s="7"/>
      <c r="B116" s="7"/>
      <c r="C116" s="7"/>
      <c r="D116" s="150"/>
      <c r="E116" s="7"/>
      <c r="F116" s="7"/>
      <c r="G116" s="151"/>
      <c r="H116" s="151"/>
      <c r="I116" s="151"/>
      <c r="J116" s="7"/>
    </row>
    <row r="117" spans="1:10" ht="27.75" customHeight="1">
      <c r="A117" s="7"/>
      <c r="B117" s="7"/>
      <c r="C117" s="7"/>
      <c r="D117" s="150"/>
      <c r="E117" s="7"/>
      <c r="F117" s="7"/>
      <c r="G117" s="151"/>
      <c r="H117" s="151"/>
      <c r="I117" s="151"/>
      <c r="J117" s="7"/>
    </row>
    <row r="118" spans="1:10" ht="27.75" customHeight="1">
      <c r="A118" s="7"/>
      <c r="B118" s="7"/>
      <c r="C118" s="7"/>
      <c r="D118" s="150"/>
      <c r="E118" s="7"/>
      <c r="F118" s="7"/>
      <c r="G118" s="151"/>
      <c r="H118" s="151"/>
      <c r="I118" s="151"/>
      <c r="J118" s="7"/>
    </row>
    <row r="119" spans="1:10" ht="27.75" customHeight="1">
      <c r="A119" s="7"/>
      <c r="B119" s="7"/>
      <c r="C119" s="7"/>
      <c r="D119" s="150"/>
      <c r="E119" s="7"/>
      <c r="F119" s="7"/>
      <c r="G119" s="151"/>
      <c r="H119" s="151"/>
      <c r="I119" s="151"/>
      <c r="J119" s="7"/>
    </row>
    <row r="120" spans="1:10" ht="27.75" customHeight="1">
      <c r="A120" s="7"/>
      <c r="B120" s="7"/>
      <c r="C120" s="7"/>
      <c r="D120" s="150"/>
      <c r="E120" s="7"/>
      <c r="F120" s="7"/>
      <c r="G120" s="151"/>
      <c r="H120" s="151"/>
      <c r="I120" s="151"/>
      <c r="J120" s="7"/>
    </row>
    <row r="121" spans="1:10" ht="27.75" customHeight="1">
      <c r="A121" s="7"/>
      <c r="B121" s="7"/>
      <c r="C121" s="7"/>
      <c r="D121" s="150"/>
      <c r="E121" s="7"/>
      <c r="F121" s="7"/>
      <c r="G121" s="151"/>
      <c r="H121" s="151"/>
      <c r="I121" s="151"/>
      <c r="J121" s="7"/>
    </row>
    <row r="122" spans="1:10" ht="27.75" customHeight="1">
      <c r="A122" s="7"/>
      <c r="B122" s="7"/>
      <c r="C122" s="7"/>
      <c r="D122" s="150"/>
      <c r="E122" s="7"/>
      <c r="F122" s="7"/>
      <c r="G122" s="151"/>
      <c r="H122" s="151"/>
      <c r="I122" s="151"/>
      <c r="J122" s="7"/>
    </row>
    <row r="123" spans="1:10" ht="27.75" customHeight="1">
      <c r="A123" s="7"/>
      <c r="B123" s="7"/>
      <c r="C123" s="7"/>
      <c r="D123" s="150"/>
      <c r="E123" s="7"/>
      <c r="F123" s="7"/>
      <c r="G123" s="151"/>
      <c r="H123" s="151"/>
      <c r="I123" s="151"/>
      <c r="J123" s="7"/>
    </row>
    <row r="124" spans="1:10" ht="27.75" customHeight="1">
      <c r="A124" s="7"/>
      <c r="B124" s="7"/>
      <c r="C124" s="7"/>
      <c r="D124" s="150"/>
      <c r="E124" s="7"/>
      <c r="F124" s="7"/>
      <c r="G124" s="151"/>
      <c r="H124" s="151"/>
      <c r="I124" s="151"/>
      <c r="J124" s="7"/>
    </row>
    <row r="125" spans="1:10" ht="27.75" customHeight="1">
      <c r="A125" s="7"/>
      <c r="B125" s="7"/>
      <c r="C125" s="7"/>
      <c r="D125" s="150"/>
      <c r="E125" s="7"/>
      <c r="F125" s="7"/>
      <c r="G125" s="151"/>
      <c r="H125" s="151"/>
      <c r="I125" s="151"/>
      <c r="J125" s="7"/>
    </row>
  </sheetData>
  <sheetProtection/>
  <mergeCells count="1">
    <mergeCell ref="G4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1"/>
  <rowBreaks count="3" manualBreakCount="3">
    <brk id="22" max="9" man="1"/>
    <brk id="43" max="9" man="1"/>
    <brk id="6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P228"/>
  <sheetViews>
    <sheetView view="pageBreakPreview" zoomScale="69" zoomScaleNormal="52" zoomScaleSheetLayoutView="69" zoomScalePageLayoutView="0" workbookViewId="0" topLeftCell="A181">
      <selection activeCell="F10" sqref="F10"/>
    </sheetView>
  </sheetViews>
  <sheetFormatPr defaultColWidth="15.7109375" defaultRowHeight="31.5" customHeight="1"/>
  <cols>
    <col min="1" max="1" width="12.140625" style="31" customWidth="1"/>
    <col min="2" max="2" width="10.57421875" style="31" customWidth="1"/>
    <col min="3" max="3" width="12.140625" style="31" customWidth="1"/>
    <col min="4" max="4" width="12.140625" style="103" customWidth="1"/>
    <col min="5" max="6" width="12.140625" style="31" customWidth="1"/>
    <col min="7" max="8" width="29.57421875" style="153" customWidth="1"/>
    <col min="9" max="9" width="26.421875" style="256" customWidth="1"/>
    <col min="10" max="10" width="82.7109375" style="31" customWidth="1"/>
    <col min="11" max="11" width="33.8515625" style="31" customWidth="1"/>
    <col min="12" max="16384" width="15.7109375" style="31" customWidth="1"/>
  </cols>
  <sheetData>
    <row r="1" spans="1:10" s="102" customFormat="1" ht="36.75" customHeight="1">
      <c r="A1" s="402" t="s">
        <v>304</v>
      </c>
      <c r="B1" s="387"/>
      <c r="C1" s="387"/>
      <c r="D1" s="388"/>
      <c r="E1" s="387"/>
      <c r="F1" s="387"/>
      <c r="G1" s="101"/>
      <c r="H1" s="101"/>
      <c r="I1" s="155"/>
      <c r="J1" s="156" t="s">
        <v>190</v>
      </c>
    </row>
    <row r="2" spans="1:187" ht="31.5" customHeight="1">
      <c r="A2" s="398" t="s">
        <v>305</v>
      </c>
      <c r="B2" s="154"/>
      <c r="C2" s="154"/>
      <c r="D2" s="24"/>
      <c r="E2" s="60"/>
      <c r="F2" s="154"/>
      <c r="G2" s="157"/>
      <c r="H2" s="158"/>
      <c r="I2" s="157"/>
      <c r="J2" s="159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</row>
    <row r="3" spans="1:187" s="105" customFormat="1" ht="40.5" customHeight="1" thickBot="1">
      <c r="A3" s="161" t="s">
        <v>131</v>
      </c>
      <c r="B3" s="162"/>
      <c r="C3" s="162"/>
      <c r="D3" s="163"/>
      <c r="E3" s="162"/>
      <c r="F3" s="162"/>
      <c r="G3" s="164"/>
      <c r="H3" s="638">
        <f>H207</f>
        <v>40453500</v>
      </c>
      <c r="I3" s="638"/>
      <c r="J3" s="165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</row>
    <row r="4" spans="1:187" ht="14.25" customHeight="1">
      <c r="A4" s="29"/>
      <c r="B4" s="29"/>
      <c r="C4" s="29"/>
      <c r="D4" s="167"/>
      <c r="E4" s="29"/>
      <c r="F4" s="29"/>
      <c r="G4" s="168"/>
      <c r="H4" s="169"/>
      <c r="I4" s="170"/>
      <c r="J4" s="171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</row>
    <row r="5" spans="1:187" ht="31.5" customHeight="1">
      <c r="A5" s="172"/>
      <c r="B5" s="173"/>
      <c r="C5" s="173"/>
      <c r="D5" s="174"/>
      <c r="E5" s="173"/>
      <c r="F5" s="173"/>
      <c r="G5" s="175" t="s">
        <v>106</v>
      </c>
      <c r="H5" s="176" t="s">
        <v>60</v>
      </c>
      <c r="I5" s="175" t="s">
        <v>3</v>
      </c>
      <c r="J5" s="177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</row>
    <row r="6" spans="1:187" ht="31.5" customHeight="1">
      <c r="A6" s="178" t="s">
        <v>1</v>
      </c>
      <c r="B6" s="178" t="s">
        <v>2</v>
      </c>
      <c r="C6" s="178" t="s">
        <v>60</v>
      </c>
      <c r="D6" s="179" t="s">
        <v>59</v>
      </c>
      <c r="E6" s="178" t="s">
        <v>3</v>
      </c>
      <c r="F6" s="178" t="s">
        <v>4</v>
      </c>
      <c r="G6" s="180" t="s">
        <v>115</v>
      </c>
      <c r="H6" s="181" t="s">
        <v>114</v>
      </c>
      <c r="I6" s="182"/>
      <c r="J6" s="183" t="s">
        <v>5</v>
      </c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</row>
    <row r="7" spans="1:187" ht="31.5" customHeight="1">
      <c r="A7" s="32">
        <v>231</v>
      </c>
      <c r="B7" s="32">
        <v>32</v>
      </c>
      <c r="C7" s="32">
        <v>2212</v>
      </c>
      <c r="D7" s="37">
        <v>5171</v>
      </c>
      <c r="E7" s="35"/>
      <c r="F7" s="32"/>
      <c r="G7" s="53">
        <v>2000000</v>
      </c>
      <c r="H7" s="54"/>
      <c r="I7" s="55"/>
      <c r="J7" s="188" t="s">
        <v>292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</row>
    <row r="8" spans="1:187" s="103" customFormat="1" ht="31.5" customHeight="1" thickBot="1">
      <c r="A8" s="189">
        <v>231</v>
      </c>
      <c r="B8" s="189"/>
      <c r="C8" s="189">
        <v>2212</v>
      </c>
      <c r="D8" s="189"/>
      <c r="E8" s="190"/>
      <c r="F8" s="189"/>
      <c r="G8" s="191"/>
      <c r="H8" s="191">
        <f>G7</f>
        <v>2000000</v>
      </c>
      <c r="I8" s="191"/>
      <c r="J8" s="192" t="s">
        <v>77</v>
      </c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</row>
    <row r="9" spans="1:187" ht="31.5" customHeight="1">
      <c r="A9" s="178"/>
      <c r="B9" s="178"/>
      <c r="C9" s="178"/>
      <c r="D9" s="179"/>
      <c r="E9" s="178"/>
      <c r="F9" s="178"/>
      <c r="G9" s="182"/>
      <c r="H9" s="184"/>
      <c r="I9" s="182"/>
      <c r="J9" s="183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</row>
    <row r="10" spans="1:187" ht="31.5" customHeight="1">
      <c r="A10" s="32">
        <v>231</v>
      </c>
      <c r="B10" s="32">
        <v>32</v>
      </c>
      <c r="C10" s="32">
        <v>2292</v>
      </c>
      <c r="D10" s="403">
        <v>5323</v>
      </c>
      <c r="E10" s="35"/>
      <c r="F10" s="32"/>
      <c r="G10" s="53">
        <v>45000</v>
      </c>
      <c r="H10" s="54"/>
      <c r="I10" s="55"/>
      <c r="J10" s="188" t="s">
        <v>170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</row>
    <row r="11" spans="1:187" s="103" customFormat="1" ht="31.5" customHeight="1" thickBot="1">
      <c r="A11" s="189">
        <v>231</v>
      </c>
      <c r="B11" s="189"/>
      <c r="C11" s="189">
        <v>2292</v>
      </c>
      <c r="D11" s="189"/>
      <c r="E11" s="190"/>
      <c r="F11" s="189"/>
      <c r="G11" s="191"/>
      <c r="H11" s="191">
        <f>G10</f>
        <v>45000</v>
      </c>
      <c r="I11" s="191"/>
      <c r="J11" s="192" t="s">
        <v>77</v>
      </c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</row>
    <row r="12" spans="1:187" ht="31.5" customHeight="1">
      <c r="A12" s="25">
        <v>231</v>
      </c>
      <c r="B12" s="25">
        <v>32</v>
      </c>
      <c r="C12" s="25">
        <v>2310</v>
      </c>
      <c r="D12" s="38">
        <v>5154</v>
      </c>
      <c r="E12" s="27"/>
      <c r="F12" s="25"/>
      <c r="G12" s="53">
        <v>40000</v>
      </c>
      <c r="H12" s="54"/>
      <c r="I12" s="55"/>
      <c r="J12" s="36" t="s">
        <v>251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</row>
    <row r="13" spans="1:187" s="103" customFormat="1" ht="31.5" customHeight="1" thickBot="1">
      <c r="A13" s="189">
        <v>231</v>
      </c>
      <c r="B13" s="189"/>
      <c r="C13" s="189">
        <v>2310</v>
      </c>
      <c r="D13" s="189"/>
      <c r="E13" s="190"/>
      <c r="F13" s="189"/>
      <c r="G13" s="191"/>
      <c r="H13" s="191">
        <f>G12</f>
        <v>40000</v>
      </c>
      <c r="I13" s="191"/>
      <c r="J13" s="192" t="s">
        <v>15</v>
      </c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</row>
    <row r="14" spans="1:187" ht="31.5" customHeight="1">
      <c r="A14" s="25">
        <v>231</v>
      </c>
      <c r="B14" s="25">
        <v>32</v>
      </c>
      <c r="C14" s="25">
        <v>2321</v>
      </c>
      <c r="D14" s="38">
        <v>5154</v>
      </c>
      <c r="E14" s="35"/>
      <c r="F14" s="25"/>
      <c r="G14" s="53">
        <v>45000</v>
      </c>
      <c r="H14" s="54"/>
      <c r="I14" s="55"/>
      <c r="J14" s="36" t="s">
        <v>23</v>
      </c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</row>
    <row r="15" spans="1:187" s="103" customFormat="1" ht="31.5" customHeight="1" thickBot="1">
      <c r="A15" s="189">
        <v>231</v>
      </c>
      <c r="B15" s="189"/>
      <c r="C15" s="189">
        <v>2321</v>
      </c>
      <c r="D15" s="189"/>
      <c r="E15" s="190"/>
      <c r="F15" s="189"/>
      <c r="G15" s="191"/>
      <c r="H15" s="191">
        <f>G14</f>
        <v>45000</v>
      </c>
      <c r="I15" s="191"/>
      <c r="J15" s="192" t="s">
        <v>24</v>
      </c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</row>
    <row r="16" spans="1:187" ht="31.5" customHeight="1">
      <c r="A16" s="178"/>
      <c r="B16" s="178"/>
      <c r="C16" s="178">
        <v>3111</v>
      </c>
      <c r="D16" s="528">
        <v>5492</v>
      </c>
      <c r="E16" s="195"/>
      <c r="F16" s="178"/>
      <c r="G16" s="526">
        <v>310000</v>
      </c>
      <c r="H16" s="184"/>
      <c r="I16" s="182"/>
      <c r="J16" s="196" t="s">
        <v>229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</row>
    <row r="17" spans="1:187" ht="31.5" customHeight="1">
      <c r="A17" s="25">
        <v>231</v>
      </c>
      <c r="B17" s="25">
        <v>32</v>
      </c>
      <c r="C17" s="25">
        <v>3111</v>
      </c>
      <c r="D17" s="23">
        <v>5331</v>
      </c>
      <c r="E17" s="27"/>
      <c r="F17" s="25"/>
      <c r="G17" s="53">
        <v>1200000</v>
      </c>
      <c r="H17" s="54"/>
      <c r="I17" s="55"/>
      <c r="J17" s="36" t="s">
        <v>107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</row>
    <row r="18" spans="1:187" s="103" customFormat="1" ht="31.5" customHeight="1" thickBot="1">
      <c r="A18" s="189">
        <v>231</v>
      </c>
      <c r="B18" s="189"/>
      <c r="C18" s="189">
        <v>3111</v>
      </c>
      <c r="D18" s="189"/>
      <c r="E18" s="190"/>
      <c r="F18" s="189"/>
      <c r="G18" s="191"/>
      <c r="H18" s="191">
        <f>G16+G17</f>
        <v>1510000</v>
      </c>
      <c r="I18" s="191"/>
      <c r="J18" s="192" t="s">
        <v>25</v>
      </c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</row>
    <row r="19" spans="1:187" ht="31.5" customHeight="1">
      <c r="A19" s="32">
        <v>231</v>
      </c>
      <c r="B19" s="32">
        <v>32</v>
      </c>
      <c r="C19" s="25">
        <v>3113</v>
      </c>
      <c r="D19" s="23">
        <v>5331</v>
      </c>
      <c r="E19" s="27"/>
      <c r="F19" s="25"/>
      <c r="G19" s="53">
        <v>1195000</v>
      </c>
      <c r="H19" s="54"/>
      <c r="I19" s="55"/>
      <c r="J19" s="36" t="s">
        <v>28</v>
      </c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</row>
    <row r="20" spans="1:187" s="103" customFormat="1" ht="31.5" customHeight="1" thickBot="1">
      <c r="A20" s="189">
        <v>231</v>
      </c>
      <c r="B20" s="189"/>
      <c r="C20" s="189">
        <v>3113</v>
      </c>
      <c r="D20" s="189"/>
      <c r="E20" s="190"/>
      <c r="F20" s="189"/>
      <c r="G20" s="191"/>
      <c r="H20" s="191">
        <f>G19</f>
        <v>1195000</v>
      </c>
      <c r="I20" s="191"/>
      <c r="J20" s="192" t="s">
        <v>29</v>
      </c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</row>
    <row r="21" spans="1:187" ht="31.5" customHeight="1">
      <c r="A21" s="25">
        <v>231</v>
      </c>
      <c r="B21" s="25">
        <v>32</v>
      </c>
      <c r="C21" s="25">
        <v>3314</v>
      </c>
      <c r="D21" s="38">
        <v>5136</v>
      </c>
      <c r="E21" s="27"/>
      <c r="F21" s="25"/>
      <c r="G21" s="53">
        <v>1500</v>
      </c>
      <c r="H21" s="54"/>
      <c r="I21" s="55"/>
      <c r="J21" s="36" t="s">
        <v>30</v>
      </c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</row>
    <row r="22" spans="1:187" ht="31.5" customHeight="1">
      <c r="A22" s="25">
        <v>231</v>
      </c>
      <c r="B22" s="25">
        <v>32</v>
      </c>
      <c r="C22" s="25">
        <v>3314</v>
      </c>
      <c r="D22" s="38">
        <v>5139</v>
      </c>
      <c r="E22" s="27"/>
      <c r="F22" s="25"/>
      <c r="G22" s="53">
        <v>1000</v>
      </c>
      <c r="H22" s="54"/>
      <c r="I22" s="55"/>
      <c r="J22" s="36" t="s">
        <v>204</v>
      </c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</row>
    <row r="23" spans="1:187" ht="31.5" customHeight="1">
      <c r="A23" s="25">
        <v>231</v>
      </c>
      <c r="B23" s="25">
        <v>32</v>
      </c>
      <c r="C23" s="25">
        <v>3314</v>
      </c>
      <c r="D23" s="38">
        <v>5169</v>
      </c>
      <c r="E23" s="27"/>
      <c r="F23" s="25"/>
      <c r="G23" s="53">
        <v>10000</v>
      </c>
      <c r="H23" s="54"/>
      <c r="I23" s="55"/>
      <c r="J23" s="36" t="s">
        <v>18</v>
      </c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</row>
    <row r="24" spans="1:187" s="103" customFormat="1" ht="31.5" customHeight="1" thickBot="1">
      <c r="A24" s="189">
        <v>231</v>
      </c>
      <c r="B24" s="189"/>
      <c r="C24" s="189">
        <v>3314</v>
      </c>
      <c r="D24" s="189"/>
      <c r="E24" s="190"/>
      <c r="F24" s="189"/>
      <c r="G24" s="191"/>
      <c r="H24" s="191">
        <f>G21+G22+G23</f>
        <v>12500</v>
      </c>
      <c r="I24" s="191"/>
      <c r="J24" s="192" t="s">
        <v>31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</row>
    <row r="25" spans="1:187" ht="31.5" customHeight="1">
      <c r="A25" s="178"/>
      <c r="B25" s="178"/>
      <c r="C25" s="559">
        <v>3326</v>
      </c>
      <c r="D25" s="179">
        <v>5154</v>
      </c>
      <c r="E25" s="195"/>
      <c r="F25" s="178"/>
      <c r="G25" s="526">
        <v>8000</v>
      </c>
      <c r="H25" s="527"/>
      <c r="I25" s="182"/>
      <c r="J25" s="196" t="s">
        <v>266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</row>
    <row r="26" spans="1:187" ht="31.5" customHeight="1">
      <c r="A26" s="178"/>
      <c r="B26" s="178"/>
      <c r="C26" s="559">
        <v>3326</v>
      </c>
      <c r="D26" s="179">
        <v>5171</v>
      </c>
      <c r="E26" s="195"/>
      <c r="F26" s="178"/>
      <c r="G26" s="526">
        <v>300000</v>
      </c>
      <c r="H26" s="527"/>
      <c r="I26" s="182"/>
      <c r="J26" s="196" t="s">
        <v>238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</row>
    <row r="27" spans="1:187" ht="31.5" customHeight="1">
      <c r="A27" s="178"/>
      <c r="B27" s="178"/>
      <c r="C27" s="559">
        <v>3326</v>
      </c>
      <c r="D27" s="179">
        <v>5171</v>
      </c>
      <c r="E27" s="195" t="s">
        <v>265</v>
      </c>
      <c r="F27" s="178"/>
      <c r="G27" s="526">
        <v>500000</v>
      </c>
      <c r="H27" s="527"/>
      <c r="I27" s="182"/>
      <c r="J27" s="196" t="s">
        <v>264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</row>
    <row r="28" spans="1:187" ht="31.5" customHeight="1">
      <c r="A28" s="25">
        <v>231</v>
      </c>
      <c r="B28" s="25">
        <v>32</v>
      </c>
      <c r="C28" s="25">
        <v>3326</v>
      </c>
      <c r="D28" s="420">
        <v>5139</v>
      </c>
      <c r="E28" s="27"/>
      <c r="F28" s="25"/>
      <c r="G28" s="53">
        <v>100000</v>
      </c>
      <c r="H28" s="54"/>
      <c r="I28" s="55"/>
      <c r="J28" s="36" t="s">
        <v>224</v>
      </c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</row>
    <row r="29" spans="1:187" s="103" customFormat="1" ht="31.5" customHeight="1" thickBot="1">
      <c r="A29" s="189">
        <v>231</v>
      </c>
      <c r="B29" s="189"/>
      <c r="C29" s="189">
        <v>3326</v>
      </c>
      <c r="D29" s="189"/>
      <c r="E29" s="190"/>
      <c r="F29" s="189"/>
      <c r="G29" s="191"/>
      <c r="H29" s="191">
        <f>G25+G26+G27+G28</f>
        <v>908000</v>
      </c>
      <c r="I29" s="191"/>
      <c r="J29" s="192" t="s">
        <v>210</v>
      </c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</row>
    <row r="30" spans="1:187" ht="31.5" customHeight="1">
      <c r="A30" s="32">
        <v>231</v>
      </c>
      <c r="B30" s="32">
        <v>32</v>
      </c>
      <c r="C30" s="25">
        <v>3399</v>
      </c>
      <c r="D30" s="37">
        <v>5175</v>
      </c>
      <c r="E30" s="35" t="s">
        <v>83</v>
      </c>
      <c r="F30" s="202"/>
      <c r="G30" s="53">
        <v>50000</v>
      </c>
      <c r="H30" s="54"/>
      <c r="I30" s="55"/>
      <c r="J30" s="203" t="s">
        <v>112</v>
      </c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</row>
    <row r="31" spans="1:187" ht="31.5" customHeight="1">
      <c r="A31" s="32">
        <v>231</v>
      </c>
      <c r="B31" s="32">
        <v>32</v>
      </c>
      <c r="C31" s="25">
        <v>3399</v>
      </c>
      <c r="D31" s="37">
        <v>5169</v>
      </c>
      <c r="E31" s="35" t="s">
        <v>83</v>
      </c>
      <c r="F31" s="32"/>
      <c r="G31" s="53">
        <v>50000</v>
      </c>
      <c r="H31" s="54"/>
      <c r="I31" s="55"/>
      <c r="J31" s="204" t="s">
        <v>102</v>
      </c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</row>
    <row r="32" spans="1:187" ht="31.5" customHeight="1">
      <c r="A32" s="32">
        <v>231</v>
      </c>
      <c r="B32" s="32">
        <v>32</v>
      </c>
      <c r="C32" s="25">
        <v>3399</v>
      </c>
      <c r="D32" s="525">
        <v>5212</v>
      </c>
      <c r="E32" s="35" t="s">
        <v>83</v>
      </c>
      <c r="F32" s="32"/>
      <c r="G32" s="53">
        <v>450000</v>
      </c>
      <c r="H32" s="54"/>
      <c r="I32" s="573"/>
      <c r="J32" s="204" t="s">
        <v>255</v>
      </c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</row>
    <row r="33" spans="1:187" ht="31.5" customHeight="1">
      <c r="A33" s="574">
        <v>231</v>
      </c>
      <c r="B33" s="574"/>
      <c r="C33" s="574">
        <v>3399</v>
      </c>
      <c r="D33" s="575"/>
      <c r="E33" s="576" t="s">
        <v>83</v>
      </c>
      <c r="F33" s="577"/>
      <c r="G33" s="578"/>
      <c r="H33" s="582">
        <f>G30+G31+G32</f>
        <v>550000</v>
      </c>
      <c r="I33" s="579"/>
      <c r="J33" s="580" t="s">
        <v>172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</row>
    <row r="34" spans="1:198" ht="31.5" customHeight="1">
      <c r="A34" s="205"/>
      <c r="B34" s="205"/>
      <c r="C34" s="205"/>
      <c r="D34" s="205"/>
      <c r="E34" s="205"/>
      <c r="F34" s="205"/>
      <c r="G34" s="405"/>
      <c r="H34" s="205"/>
      <c r="I34" s="205"/>
      <c r="J34" s="205" t="s">
        <v>184</v>
      </c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  <c r="FJ34" s="205"/>
      <c r="FK34" s="205"/>
      <c r="FL34" s="205"/>
      <c r="FM34" s="205"/>
      <c r="FN34" s="205"/>
      <c r="FO34" s="205"/>
      <c r="FP34" s="205"/>
      <c r="FQ34" s="205"/>
      <c r="FR34" s="205"/>
      <c r="FS34" s="205"/>
      <c r="FT34" s="205"/>
      <c r="FU34" s="205"/>
      <c r="FV34" s="205"/>
      <c r="FW34" s="205"/>
      <c r="FX34" s="205"/>
      <c r="FY34" s="205"/>
      <c r="FZ34" s="205"/>
      <c r="GA34" s="205"/>
      <c r="GB34" s="205"/>
      <c r="GC34" s="205"/>
      <c r="GD34" s="205"/>
      <c r="GE34" s="205"/>
      <c r="GF34" s="205"/>
      <c r="GG34" s="205"/>
      <c r="GH34" s="205"/>
      <c r="GI34" s="205"/>
      <c r="GJ34" s="205"/>
      <c r="GK34" s="205"/>
      <c r="GL34" s="205"/>
      <c r="GM34" s="205"/>
      <c r="GN34" s="205"/>
      <c r="GO34" s="205"/>
      <c r="GP34" s="205"/>
    </row>
    <row r="35" spans="1:187" ht="31.5" customHeight="1">
      <c r="A35" s="25">
        <v>231</v>
      </c>
      <c r="B35" s="25">
        <v>32</v>
      </c>
      <c r="C35" s="25">
        <v>3399</v>
      </c>
      <c r="D35" s="38">
        <v>5139</v>
      </c>
      <c r="E35" s="27" t="s">
        <v>84</v>
      </c>
      <c r="F35" s="25"/>
      <c r="G35" s="53">
        <v>15000</v>
      </c>
      <c r="H35" s="54"/>
      <c r="I35" s="55"/>
      <c r="J35" s="36" t="s">
        <v>32</v>
      </c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</row>
    <row r="36" spans="1:187" ht="38.25" customHeight="1">
      <c r="A36" s="25">
        <v>231</v>
      </c>
      <c r="B36" s="32">
        <v>32</v>
      </c>
      <c r="C36" s="25">
        <v>3399</v>
      </c>
      <c r="D36" s="38">
        <v>5169</v>
      </c>
      <c r="E36" s="27" t="s">
        <v>84</v>
      </c>
      <c r="F36" s="25"/>
      <c r="G36" s="53">
        <v>350000</v>
      </c>
      <c r="H36" s="54"/>
      <c r="I36" s="55"/>
      <c r="J36" s="36" t="s">
        <v>261</v>
      </c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</row>
    <row r="37" spans="1:187" ht="31.5" customHeight="1">
      <c r="A37" s="25">
        <v>231</v>
      </c>
      <c r="B37" s="25">
        <v>32</v>
      </c>
      <c r="C37" s="25">
        <v>3399</v>
      </c>
      <c r="D37" s="38">
        <v>5173</v>
      </c>
      <c r="E37" s="27" t="s">
        <v>84</v>
      </c>
      <c r="F37" s="25"/>
      <c r="G37" s="53">
        <v>3000</v>
      </c>
      <c r="H37" s="54"/>
      <c r="I37" s="55"/>
      <c r="J37" s="36" t="s">
        <v>64</v>
      </c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</row>
    <row r="38" spans="1:187" ht="31.5" customHeight="1">
      <c r="A38" s="25">
        <v>231</v>
      </c>
      <c r="B38" s="32">
        <v>32</v>
      </c>
      <c r="C38" s="25">
        <v>3399</v>
      </c>
      <c r="D38" s="38">
        <v>5175</v>
      </c>
      <c r="E38" s="27" t="s">
        <v>84</v>
      </c>
      <c r="F38" s="25"/>
      <c r="G38" s="53">
        <v>25000</v>
      </c>
      <c r="H38" s="54"/>
      <c r="I38" s="55"/>
      <c r="J38" s="36" t="s">
        <v>33</v>
      </c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</row>
    <row r="39" spans="1:187" ht="31.5" customHeight="1">
      <c r="A39" s="25">
        <v>231</v>
      </c>
      <c r="B39" s="25">
        <v>32</v>
      </c>
      <c r="C39" s="25">
        <v>3399</v>
      </c>
      <c r="D39" s="38">
        <v>5192</v>
      </c>
      <c r="E39" s="27" t="s">
        <v>84</v>
      </c>
      <c r="F39" s="25"/>
      <c r="G39" s="53">
        <v>10000</v>
      </c>
      <c r="H39" s="54"/>
      <c r="I39" s="55"/>
      <c r="J39" s="36" t="s">
        <v>67</v>
      </c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</row>
    <row r="40" spans="1:187" ht="31.5" customHeight="1">
      <c r="A40" s="25">
        <v>231</v>
      </c>
      <c r="B40" s="25">
        <v>32</v>
      </c>
      <c r="C40" s="25">
        <v>3399</v>
      </c>
      <c r="D40" s="38">
        <v>5194</v>
      </c>
      <c r="E40" s="27" t="s">
        <v>84</v>
      </c>
      <c r="F40" s="25"/>
      <c r="G40" s="53">
        <v>65000</v>
      </c>
      <c r="H40" s="419"/>
      <c r="I40" s="55"/>
      <c r="J40" s="36" t="s">
        <v>216</v>
      </c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</row>
    <row r="41" spans="1:187" ht="31.5" customHeight="1">
      <c r="A41" s="25">
        <v>231</v>
      </c>
      <c r="B41" s="25"/>
      <c r="C41" s="25">
        <v>3399</v>
      </c>
      <c r="D41" s="38"/>
      <c r="E41" s="33" t="s">
        <v>84</v>
      </c>
      <c r="F41" s="34"/>
      <c r="G41" s="56"/>
      <c r="H41" s="57"/>
      <c r="I41" s="206">
        <f>G35+G36+G37+G38+G39+G40</f>
        <v>468000</v>
      </c>
      <c r="J41" s="550" t="s">
        <v>78</v>
      </c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</row>
    <row r="42" spans="1:187" ht="31.5" customHeight="1">
      <c r="A42" s="25">
        <v>231</v>
      </c>
      <c r="B42" s="32">
        <v>32</v>
      </c>
      <c r="C42" s="25">
        <v>3399</v>
      </c>
      <c r="D42" s="38">
        <v>5169</v>
      </c>
      <c r="E42" s="35" t="s">
        <v>86</v>
      </c>
      <c r="F42" s="25"/>
      <c r="G42" s="53">
        <v>78000</v>
      </c>
      <c r="H42" s="54"/>
      <c r="I42" s="55"/>
      <c r="J42" s="36" t="s">
        <v>172</v>
      </c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  <c r="FR42" s="160"/>
      <c r="FS42" s="160"/>
      <c r="FT42" s="160"/>
      <c r="FU42" s="160"/>
      <c r="FV42" s="160"/>
      <c r="FW42" s="160"/>
      <c r="FX42" s="160"/>
      <c r="FY42" s="160"/>
      <c r="FZ42" s="160"/>
      <c r="GA42" s="160"/>
      <c r="GB42" s="160"/>
      <c r="GC42" s="160"/>
      <c r="GD42" s="160"/>
      <c r="GE42" s="160"/>
    </row>
    <row r="43" spans="1:187" ht="31.5" customHeight="1">
      <c r="A43" s="25">
        <v>231</v>
      </c>
      <c r="B43" s="32">
        <v>32</v>
      </c>
      <c r="C43" s="25">
        <v>3399</v>
      </c>
      <c r="D43" s="38">
        <v>5173</v>
      </c>
      <c r="E43" s="35" t="s">
        <v>86</v>
      </c>
      <c r="F43" s="25"/>
      <c r="G43" s="53">
        <v>2000</v>
      </c>
      <c r="H43" s="54"/>
      <c r="I43" s="55"/>
      <c r="J43" s="36" t="s">
        <v>27</v>
      </c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/>
      <c r="FQ43" s="160"/>
      <c r="FR43" s="160"/>
      <c r="FS43" s="160"/>
      <c r="FT43" s="160"/>
      <c r="FU43" s="160"/>
      <c r="FV43" s="160"/>
      <c r="FW43" s="160"/>
      <c r="FX43" s="160"/>
      <c r="FY43" s="160"/>
      <c r="FZ43" s="160"/>
      <c r="GA43" s="160"/>
      <c r="GB43" s="160"/>
      <c r="GC43" s="160"/>
      <c r="GD43" s="160"/>
      <c r="GE43" s="160"/>
    </row>
    <row r="44" spans="1:187" ht="31.5" customHeight="1">
      <c r="A44" s="25">
        <v>231</v>
      </c>
      <c r="B44" s="32"/>
      <c r="C44" s="25">
        <v>3399</v>
      </c>
      <c r="D44" s="38"/>
      <c r="E44" s="33" t="s">
        <v>86</v>
      </c>
      <c r="F44" s="34"/>
      <c r="G44" s="56"/>
      <c r="H44" s="57"/>
      <c r="I44" s="206">
        <f>G42+G43</f>
        <v>80000</v>
      </c>
      <c r="J44" s="550" t="s">
        <v>171</v>
      </c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60"/>
      <c r="FK44" s="160"/>
      <c r="FL44" s="160"/>
      <c r="FM44" s="160"/>
      <c r="FN44" s="160"/>
      <c r="FO44" s="160"/>
      <c r="FP44" s="160"/>
      <c r="FQ44" s="160"/>
      <c r="FR44" s="160"/>
      <c r="FS44" s="160"/>
      <c r="FT44" s="160"/>
      <c r="FU44" s="160"/>
      <c r="FV44" s="160"/>
      <c r="FW44" s="160"/>
      <c r="FX44" s="160"/>
      <c r="FY44" s="160"/>
      <c r="FZ44" s="160"/>
      <c r="GA44" s="160"/>
      <c r="GB44" s="160"/>
      <c r="GC44" s="160"/>
      <c r="GD44" s="160"/>
      <c r="GE44" s="160"/>
    </row>
    <row r="45" spans="1:187" ht="31.5" customHeight="1">
      <c r="A45" s="25">
        <v>231</v>
      </c>
      <c r="B45" s="32">
        <v>32</v>
      </c>
      <c r="C45" s="25">
        <v>3399</v>
      </c>
      <c r="D45" s="38">
        <v>5169</v>
      </c>
      <c r="E45" s="35" t="s">
        <v>85</v>
      </c>
      <c r="F45" s="25"/>
      <c r="G45" s="53">
        <v>30000</v>
      </c>
      <c r="H45" s="54"/>
      <c r="I45" s="55"/>
      <c r="J45" s="36" t="s">
        <v>173</v>
      </c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</row>
    <row r="46" spans="1:187" ht="31.5" customHeight="1">
      <c r="A46" s="25">
        <v>231</v>
      </c>
      <c r="B46" s="32">
        <v>32</v>
      </c>
      <c r="C46" s="25">
        <v>3399</v>
      </c>
      <c r="D46" s="38">
        <v>5175</v>
      </c>
      <c r="E46" s="35" t="s">
        <v>85</v>
      </c>
      <c r="F46" s="25"/>
      <c r="G46" s="53">
        <v>5000</v>
      </c>
      <c r="H46" s="54"/>
      <c r="I46" s="55"/>
      <c r="J46" s="36" t="s">
        <v>174</v>
      </c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</row>
    <row r="47" spans="1:187" ht="31.5" customHeight="1">
      <c r="A47" s="25">
        <v>231</v>
      </c>
      <c r="B47" s="25">
        <v>32</v>
      </c>
      <c r="C47" s="25">
        <v>3399</v>
      </c>
      <c r="D47" s="38">
        <v>5192</v>
      </c>
      <c r="E47" s="35" t="s">
        <v>85</v>
      </c>
      <c r="F47" s="25"/>
      <c r="G47" s="53">
        <v>10000</v>
      </c>
      <c r="H47" s="54"/>
      <c r="I47" s="55"/>
      <c r="J47" s="36" t="s">
        <v>236</v>
      </c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</row>
    <row r="48" spans="1:187" ht="31.5" customHeight="1">
      <c r="A48" s="25">
        <v>231</v>
      </c>
      <c r="B48" s="25"/>
      <c r="C48" s="32">
        <v>3399</v>
      </c>
      <c r="D48" s="37"/>
      <c r="E48" s="33" t="s">
        <v>85</v>
      </c>
      <c r="F48" s="34"/>
      <c r="G48" s="56"/>
      <c r="H48" s="57"/>
      <c r="I48" s="206">
        <f>G45+G46+G47</f>
        <v>45000</v>
      </c>
      <c r="J48" s="551" t="s">
        <v>211</v>
      </c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</row>
    <row r="49" spans="1:187" ht="31.5" customHeight="1">
      <c r="A49" s="25">
        <v>231</v>
      </c>
      <c r="B49" s="32">
        <v>32</v>
      </c>
      <c r="C49" s="25">
        <v>3399</v>
      </c>
      <c r="D49" s="38">
        <v>5169</v>
      </c>
      <c r="E49" s="35" t="s">
        <v>212</v>
      </c>
      <c r="F49" s="25"/>
      <c r="G49" s="53">
        <v>350000</v>
      </c>
      <c r="H49" s="54"/>
      <c r="I49" s="55"/>
      <c r="J49" s="36" t="s">
        <v>173</v>
      </c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</row>
    <row r="50" spans="1:187" ht="31.5" customHeight="1">
      <c r="A50" s="25">
        <v>231</v>
      </c>
      <c r="B50" s="32">
        <v>32</v>
      </c>
      <c r="C50" s="25">
        <v>3399</v>
      </c>
      <c r="D50" s="38">
        <v>5175</v>
      </c>
      <c r="E50" s="35" t="s">
        <v>212</v>
      </c>
      <c r="F50" s="25"/>
      <c r="G50" s="53">
        <v>10000</v>
      </c>
      <c r="H50" s="54"/>
      <c r="I50" s="55"/>
      <c r="J50" s="36" t="s">
        <v>174</v>
      </c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</row>
    <row r="51" spans="1:187" ht="31.5" customHeight="1">
      <c r="A51" s="25">
        <v>231</v>
      </c>
      <c r="B51" s="25">
        <v>32</v>
      </c>
      <c r="C51" s="25">
        <v>3399</v>
      </c>
      <c r="D51" s="38">
        <v>5192</v>
      </c>
      <c r="E51" s="35" t="s">
        <v>212</v>
      </c>
      <c r="F51" s="25"/>
      <c r="G51" s="53">
        <v>15000</v>
      </c>
      <c r="H51" s="54"/>
      <c r="I51" s="55"/>
      <c r="J51" s="36" t="s">
        <v>67</v>
      </c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</row>
    <row r="52" spans="1:187" ht="31.5" customHeight="1">
      <c r="A52" s="25">
        <v>231</v>
      </c>
      <c r="B52" s="25"/>
      <c r="C52" s="32">
        <v>3399</v>
      </c>
      <c r="D52" s="37"/>
      <c r="E52" s="33" t="s">
        <v>212</v>
      </c>
      <c r="F52" s="34"/>
      <c r="G52" s="56"/>
      <c r="H52" s="57"/>
      <c r="I52" s="206">
        <f>G49+G50+G51</f>
        <v>375000</v>
      </c>
      <c r="J52" s="551" t="s">
        <v>213</v>
      </c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</row>
    <row r="53" spans="1:187" ht="31.5" customHeight="1">
      <c r="A53" s="25">
        <v>231</v>
      </c>
      <c r="B53" s="32">
        <v>32</v>
      </c>
      <c r="C53" s="25">
        <v>3399</v>
      </c>
      <c r="D53" s="38">
        <v>5169</v>
      </c>
      <c r="E53" s="35" t="s">
        <v>215</v>
      </c>
      <c r="F53" s="25"/>
      <c r="G53" s="53">
        <v>70000</v>
      </c>
      <c r="H53" s="54"/>
      <c r="I53" s="55"/>
      <c r="J53" s="552" t="s">
        <v>214</v>
      </c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</row>
    <row r="54" spans="1:187" ht="31.5" customHeight="1">
      <c r="A54" s="25">
        <v>231</v>
      </c>
      <c r="B54" s="25"/>
      <c r="C54" s="32">
        <v>3399</v>
      </c>
      <c r="D54" s="37"/>
      <c r="E54" s="33" t="s">
        <v>215</v>
      </c>
      <c r="F54" s="34"/>
      <c r="G54" s="56"/>
      <c r="H54" s="57"/>
      <c r="I54" s="206">
        <f>G53</f>
        <v>70000</v>
      </c>
      <c r="J54" s="207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</row>
    <row r="55" spans="1:187" ht="31.5" customHeight="1">
      <c r="A55" s="25">
        <v>231</v>
      </c>
      <c r="B55" s="32">
        <v>32</v>
      </c>
      <c r="C55" s="25">
        <v>3399</v>
      </c>
      <c r="D55" s="38">
        <v>5169</v>
      </c>
      <c r="E55" s="35" t="s">
        <v>293</v>
      </c>
      <c r="F55" s="25"/>
      <c r="G55" s="53">
        <v>100000</v>
      </c>
      <c r="H55" s="54"/>
      <c r="I55" s="55"/>
      <c r="J55" s="552" t="s">
        <v>294</v>
      </c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</row>
    <row r="56" spans="1:187" ht="31.5" customHeight="1">
      <c r="A56" s="25">
        <v>231</v>
      </c>
      <c r="B56" s="25"/>
      <c r="C56" s="32">
        <v>3399</v>
      </c>
      <c r="D56" s="37"/>
      <c r="E56" s="33" t="s">
        <v>293</v>
      </c>
      <c r="F56" s="34"/>
      <c r="G56" s="56"/>
      <c r="H56" s="57"/>
      <c r="I56" s="206">
        <f>G55</f>
        <v>100000</v>
      </c>
      <c r="J56" s="207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</row>
    <row r="57" spans="1:187" s="103" customFormat="1" ht="31.5" customHeight="1" thickBot="1">
      <c r="A57" s="189">
        <v>231</v>
      </c>
      <c r="B57" s="189"/>
      <c r="C57" s="189">
        <v>3399</v>
      </c>
      <c r="D57" s="189"/>
      <c r="E57" s="190"/>
      <c r="F57" s="189"/>
      <c r="G57" s="191"/>
      <c r="H57" s="191">
        <f>I41+I44+I48+I52+I54+I56</f>
        <v>1138000</v>
      </c>
      <c r="I57" s="191"/>
      <c r="J57" s="192" t="s">
        <v>34</v>
      </c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</row>
    <row r="58" spans="1:187" ht="31.5" customHeight="1">
      <c r="A58" s="178"/>
      <c r="B58" s="178"/>
      <c r="C58" s="178"/>
      <c r="D58" s="179"/>
      <c r="E58" s="195"/>
      <c r="F58" s="178"/>
      <c r="G58" s="182"/>
      <c r="H58" s="184"/>
      <c r="I58" s="182"/>
      <c r="J58" s="196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0"/>
      <c r="FM58" s="160"/>
      <c r="FN58" s="160"/>
      <c r="FO58" s="160"/>
      <c r="FP58" s="160"/>
      <c r="FQ58" s="160"/>
      <c r="FR58" s="160"/>
      <c r="FS58" s="160"/>
      <c r="FT58" s="160"/>
      <c r="FU58" s="160"/>
      <c r="FV58" s="160"/>
      <c r="FW58" s="160"/>
      <c r="FX58" s="160"/>
      <c r="FY58" s="160"/>
      <c r="FZ58" s="160"/>
      <c r="GA58" s="160"/>
      <c r="GB58" s="160"/>
      <c r="GC58" s="160"/>
      <c r="GD58" s="160"/>
      <c r="GE58" s="160"/>
    </row>
    <row r="59" spans="1:187" ht="31.5" customHeight="1">
      <c r="A59" s="25">
        <v>231</v>
      </c>
      <c r="B59" s="25">
        <v>32</v>
      </c>
      <c r="C59" s="25">
        <v>3412</v>
      </c>
      <c r="D59" s="38">
        <v>5139</v>
      </c>
      <c r="E59" s="27" t="s">
        <v>87</v>
      </c>
      <c r="F59" s="25"/>
      <c r="G59" s="53">
        <v>10000</v>
      </c>
      <c r="H59" s="54"/>
      <c r="I59" s="55"/>
      <c r="J59" s="28" t="s">
        <v>178</v>
      </c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0"/>
      <c r="FP59" s="160"/>
      <c r="FQ59" s="160"/>
      <c r="FR59" s="160"/>
      <c r="FS59" s="160"/>
      <c r="FT59" s="160"/>
      <c r="FU59" s="160"/>
      <c r="FV59" s="160"/>
      <c r="FW59" s="160"/>
      <c r="FX59" s="160"/>
      <c r="FY59" s="160"/>
      <c r="FZ59" s="160"/>
      <c r="GA59" s="160"/>
      <c r="GB59" s="160"/>
      <c r="GC59" s="160"/>
      <c r="GD59" s="160"/>
      <c r="GE59" s="160"/>
    </row>
    <row r="60" spans="1:187" ht="31.5" customHeight="1">
      <c r="A60" s="25">
        <v>231</v>
      </c>
      <c r="B60" s="25">
        <v>32</v>
      </c>
      <c r="C60" s="25">
        <v>3412</v>
      </c>
      <c r="D60" s="38">
        <v>5154</v>
      </c>
      <c r="E60" s="27" t="s">
        <v>87</v>
      </c>
      <c r="F60" s="25"/>
      <c r="G60" s="53">
        <v>30000</v>
      </c>
      <c r="H60" s="54"/>
      <c r="I60" s="55"/>
      <c r="J60" s="593" t="s">
        <v>40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</row>
    <row r="61" spans="1:187" ht="31.5" customHeight="1">
      <c r="A61" s="25">
        <v>231</v>
      </c>
      <c r="B61" s="25">
        <v>32</v>
      </c>
      <c r="C61" s="25">
        <v>3412</v>
      </c>
      <c r="D61" s="38">
        <v>5169</v>
      </c>
      <c r="E61" s="27" t="s">
        <v>87</v>
      </c>
      <c r="F61" s="25"/>
      <c r="G61" s="53">
        <v>100000</v>
      </c>
      <c r="H61" s="54"/>
      <c r="I61" s="55"/>
      <c r="J61" s="593" t="s">
        <v>175</v>
      </c>
      <c r="K61" s="16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</row>
    <row r="62" spans="1:187" s="103" customFormat="1" ht="31.5" customHeight="1" thickBot="1">
      <c r="A62" s="189">
        <v>231</v>
      </c>
      <c r="B62" s="189"/>
      <c r="C62" s="189">
        <v>3412</v>
      </c>
      <c r="D62" s="189"/>
      <c r="E62" s="190"/>
      <c r="F62" s="189"/>
      <c r="G62" s="191"/>
      <c r="H62" s="191">
        <f>G59+G60+G61</f>
        <v>140000</v>
      </c>
      <c r="I62" s="191"/>
      <c r="J62" s="592" t="s">
        <v>79</v>
      </c>
      <c r="K62" s="160"/>
      <c r="L62" s="193"/>
      <c r="M62" s="193"/>
      <c r="N62" s="193"/>
      <c r="O62" s="193"/>
      <c r="P62" s="193"/>
      <c r="Q62" s="193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  <c r="EI62" s="208"/>
      <c r="EJ62" s="208"/>
      <c r="EK62" s="208"/>
      <c r="EL62" s="208"/>
      <c r="EM62" s="208"/>
      <c r="EN62" s="208"/>
      <c r="EO62" s="208"/>
      <c r="EP62" s="208"/>
      <c r="EQ62" s="208"/>
      <c r="ER62" s="208"/>
      <c r="ES62" s="208"/>
      <c r="ET62" s="208"/>
      <c r="EU62" s="208"/>
      <c r="EV62" s="208"/>
      <c r="EW62" s="208"/>
      <c r="EX62" s="208"/>
      <c r="EY62" s="208"/>
      <c r="EZ62" s="208"/>
      <c r="FA62" s="208"/>
      <c r="FB62" s="208"/>
      <c r="FC62" s="208"/>
      <c r="FD62" s="208"/>
      <c r="FE62" s="208"/>
      <c r="FF62" s="208"/>
      <c r="FG62" s="208"/>
      <c r="FH62" s="208"/>
      <c r="FI62" s="208"/>
      <c r="FJ62" s="208"/>
      <c r="FK62" s="208"/>
      <c r="FL62" s="208"/>
      <c r="FM62" s="208"/>
      <c r="FN62" s="208"/>
      <c r="FO62" s="208"/>
      <c r="FP62" s="208"/>
      <c r="FQ62" s="208"/>
      <c r="FR62" s="208"/>
      <c r="FS62" s="208"/>
      <c r="FT62" s="208"/>
      <c r="FU62" s="208"/>
      <c r="FV62" s="208"/>
      <c r="FW62" s="208"/>
      <c r="FX62" s="208"/>
      <c r="FY62" s="208"/>
      <c r="FZ62" s="208"/>
      <c r="GA62" s="208"/>
      <c r="GB62" s="208"/>
      <c r="GC62" s="208"/>
      <c r="GD62" s="208"/>
      <c r="GE62" s="208"/>
    </row>
    <row r="63" spans="1:187" ht="31.5" customHeight="1">
      <c r="A63" s="25">
        <v>231</v>
      </c>
      <c r="B63" s="25">
        <v>32</v>
      </c>
      <c r="C63" s="25">
        <v>3419</v>
      </c>
      <c r="D63" s="26">
        <v>5222</v>
      </c>
      <c r="E63" s="27" t="s">
        <v>217</v>
      </c>
      <c r="F63" s="25"/>
      <c r="G63" s="53">
        <v>100000</v>
      </c>
      <c r="H63" s="54"/>
      <c r="I63" s="55"/>
      <c r="J63" s="593" t="s">
        <v>225</v>
      </c>
      <c r="K63" s="16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</row>
    <row r="64" spans="1:187" s="103" customFormat="1" ht="31.5" customHeight="1" thickBot="1">
      <c r="A64" s="189">
        <v>231</v>
      </c>
      <c r="B64" s="189"/>
      <c r="C64" s="189">
        <v>3419</v>
      </c>
      <c r="D64" s="189"/>
      <c r="E64" s="190"/>
      <c r="F64" s="189"/>
      <c r="G64" s="191"/>
      <c r="H64" s="191">
        <f>G63</f>
        <v>100000</v>
      </c>
      <c r="I64" s="191"/>
      <c r="J64" s="592" t="s">
        <v>179</v>
      </c>
      <c r="K64" s="160"/>
      <c r="L64" s="193"/>
      <c r="M64" s="193"/>
      <c r="N64" s="193"/>
      <c r="O64" s="193"/>
      <c r="P64" s="193"/>
      <c r="Q64" s="193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  <c r="EF64" s="208"/>
      <c r="EG64" s="208"/>
      <c r="EH64" s="208"/>
      <c r="EI64" s="208"/>
      <c r="EJ64" s="208"/>
      <c r="EK64" s="208"/>
      <c r="EL64" s="208"/>
      <c r="EM64" s="208"/>
      <c r="EN64" s="208"/>
      <c r="EO64" s="208"/>
      <c r="EP64" s="208"/>
      <c r="EQ64" s="208"/>
      <c r="ER64" s="208"/>
      <c r="ES64" s="208"/>
      <c r="ET64" s="208"/>
      <c r="EU64" s="208"/>
      <c r="EV64" s="208"/>
      <c r="EW64" s="208"/>
      <c r="EX64" s="208"/>
      <c r="EY64" s="208"/>
      <c r="EZ64" s="208"/>
      <c r="FA64" s="208"/>
      <c r="FB64" s="208"/>
      <c r="FC64" s="208"/>
      <c r="FD64" s="208"/>
      <c r="FE64" s="208"/>
      <c r="FF64" s="208"/>
      <c r="FG64" s="208"/>
      <c r="FH64" s="208"/>
      <c r="FI64" s="208"/>
      <c r="FJ64" s="208"/>
      <c r="FK64" s="208"/>
      <c r="FL64" s="208"/>
      <c r="FM64" s="208"/>
      <c r="FN64" s="208"/>
      <c r="FO64" s="208"/>
      <c r="FP64" s="208"/>
      <c r="FQ64" s="208"/>
      <c r="FR64" s="208"/>
      <c r="FS64" s="208"/>
      <c r="FT64" s="208"/>
      <c r="FU64" s="208"/>
      <c r="FV64" s="208"/>
      <c r="FW64" s="208"/>
      <c r="FX64" s="208"/>
      <c r="FY64" s="208"/>
      <c r="FZ64" s="208"/>
      <c r="GA64" s="208"/>
      <c r="GB64" s="208"/>
      <c r="GC64" s="208"/>
      <c r="GD64" s="208"/>
      <c r="GE64" s="208"/>
    </row>
    <row r="65" spans="1:187" ht="31.5" customHeight="1">
      <c r="A65" s="178"/>
      <c r="B65" s="178"/>
      <c r="C65" s="178"/>
      <c r="D65" s="179"/>
      <c r="E65" s="195"/>
      <c r="F65" s="178"/>
      <c r="G65" s="182"/>
      <c r="H65" s="184"/>
      <c r="I65" s="182"/>
      <c r="J65" s="594"/>
      <c r="K65" s="160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</row>
    <row r="66" spans="1:187" ht="31.5" customHeight="1">
      <c r="A66" s="25">
        <v>231</v>
      </c>
      <c r="B66" s="25">
        <v>32</v>
      </c>
      <c r="C66" s="25">
        <v>3429</v>
      </c>
      <c r="D66" s="38">
        <v>5171</v>
      </c>
      <c r="E66" s="35" t="s">
        <v>88</v>
      </c>
      <c r="F66" s="32"/>
      <c r="G66" s="53">
        <v>50000</v>
      </c>
      <c r="H66" s="54"/>
      <c r="I66" s="55"/>
      <c r="J66" s="593" t="s">
        <v>176</v>
      </c>
      <c r="K66" s="16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</row>
    <row r="67" spans="1:187" s="554" customFormat="1" ht="31.5" customHeight="1">
      <c r="A67" s="555">
        <v>231</v>
      </c>
      <c r="B67" s="555"/>
      <c r="C67" s="555">
        <v>3429</v>
      </c>
      <c r="D67" s="420"/>
      <c r="E67" s="560" t="s">
        <v>88</v>
      </c>
      <c r="F67" s="561"/>
      <c r="G67" s="562"/>
      <c r="H67" s="563"/>
      <c r="I67" s="564">
        <f>G66</f>
        <v>50000</v>
      </c>
      <c r="J67" s="595" t="s">
        <v>218</v>
      </c>
      <c r="K67" s="160"/>
      <c r="L67" s="553"/>
      <c r="M67" s="553"/>
      <c r="N67" s="553"/>
      <c r="O67" s="553"/>
      <c r="P67" s="553"/>
      <c r="Q67" s="553"/>
      <c r="R67" s="553"/>
      <c r="S67" s="553"/>
      <c r="T67" s="553"/>
      <c r="U67" s="553"/>
      <c r="V67" s="553"/>
      <c r="W67" s="553"/>
      <c r="X67" s="553"/>
      <c r="Y67" s="553"/>
      <c r="Z67" s="553"/>
      <c r="AA67" s="553"/>
      <c r="AB67" s="553"/>
      <c r="AC67" s="553"/>
      <c r="AD67" s="553"/>
      <c r="AE67" s="553"/>
      <c r="AF67" s="553"/>
      <c r="AG67" s="553"/>
      <c r="AH67" s="553"/>
      <c r="AI67" s="553"/>
      <c r="AJ67" s="553"/>
      <c r="AK67" s="553"/>
      <c r="AL67" s="553"/>
      <c r="AM67" s="553"/>
      <c r="AN67" s="553"/>
      <c r="AO67" s="553"/>
      <c r="AP67" s="553"/>
      <c r="AQ67" s="553"/>
      <c r="AR67" s="553"/>
      <c r="AS67" s="553"/>
      <c r="AT67" s="553"/>
      <c r="AU67" s="553"/>
      <c r="AV67" s="553"/>
      <c r="AW67" s="553"/>
      <c r="AX67" s="553"/>
      <c r="AY67" s="553"/>
      <c r="AZ67" s="553"/>
      <c r="BA67" s="553"/>
      <c r="BB67" s="553"/>
      <c r="BC67" s="553"/>
      <c r="BD67" s="553"/>
      <c r="BE67" s="553"/>
      <c r="BF67" s="553"/>
      <c r="BG67" s="553"/>
      <c r="BH67" s="553"/>
      <c r="BI67" s="553"/>
      <c r="BJ67" s="553"/>
      <c r="BK67" s="553"/>
      <c r="BL67" s="553"/>
      <c r="BM67" s="553"/>
      <c r="BN67" s="553"/>
      <c r="BO67" s="553"/>
      <c r="BP67" s="553"/>
      <c r="BQ67" s="553"/>
      <c r="BR67" s="553"/>
      <c r="BS67" s="553"/>
      <c r="BT67" s="553"/>
      <c r="BU67" s="553"/>
      <c r="BV67" s="553"/>
      <c r="BW67" s="553"/>
      <c r="BX67" s="553"/>
      <c r="BY67" s="553"/>
      <c r="BZ67" s="553"/>
      <c r="CA67" s="553"/>
      <c r="CB67" s="553"/>
      <c r="CC67" s="553"/>
      <c r="CD67" s="553"/>
      <c r="CE67" s="553"/>
      <c r="CF67" s="553"/>
      <c r="CG67" s="553"/>
      <c r="CH67" s="553"/>
      <c r="CI67" s="553"/>
      <c r="CJ67" s="553"/>
      <c r="CK67" s="553"/>
      <c r="CL67" s="553"/>
      <c r="CM67" s="553"/>
      <c r="CN67" s="553"/>
      <c r="CO67" s="553"/>
      <c r="CP67" s="553"/>
      <c r="CQ67" s="553"/>
      <c r="CR67" s="553"/>
      <c r="CS67" s="553"/>
      <c r="CT67" s="553"/>
      <c r="CU67" s="553"/>
      <c r="CV67" s="553"/>
      <c r="CW67" s="553"/>
      <c r="CX67" s="553"/>
      <c r="CY67" s="553"/>
      <c r="CZ67" s="553"/>
      <c r="DA67" s="553"/>
      <c r="DB67" s="553"/>
      <c r="DC67" s="553"/>
      <c r="DD67" s="553"/>
      <c r="DE67" s="553"/>
      <c r="DF67" s="553"/>
      <c r="DG67" s="553"/>
      <c r="DH67" s="553"/>
      <c r="DI67" s="553"/>
      <c r="DJ67" s="553"/>
      <c r="DK67" s="553"/>
      <c r="DL67" s="553"/>
      <c r="DM67" s="553"/>
      <c r="DN67" s="553"/>
      <c r="DO67" s="553"/>
      <c r="DP67" s="553"/>
      <c r="DQ67" s="553"/>
      <c r="DR67" s="553"/>
      <c r="DS67" s="553"/>
      <c r="DT67" s="553"/>
      <c r="DU67" s="553"/>
      <c r="DV67" s="553"/>
      <c r="DW67" s="553"/>
      <c r="DX67" s="553"/>
      <c r="DY67" s="553"/>
      <c r="DZ67" s="553"/>
      <c r="EA67" s="553"/>
      <c r="EB67" s="553"/>
      <c r="EC67" s="553"/>
      <c r="ED67" s="553"/>
      <c r="EE67" s="553"/>
      <c r="EF67" s="553"/>
      <c r="EG67" s="553"/>
      <c r="EH67" s="553"/>
      <c r="EI67" s="553"/>
      <c r="EJ67" s="553"/>
      <c r="EK67" s="553"/>
      <c r="EL67" s="553"/>
      <c r="EM67" s="553"/>
      <c r="EN67" s="553"/>
      <c r="EO67" s="553"/>
      <c r="EP67" s="553"/>
      <c r="EQ67" s="553"/>
      <c r="ER67" s="553"/>
      <c r="ES67" s="553"/>
      <c r="ET67" s="553"/>
      <c r="EU67" s="553"/>
      <c r="EV67" s="553"/>
      <c r="EW67" s="553"/>
      <c r="EX67" s="553"/>
      <c r="EY67" s="553"/>
      <c r="EZ67" s="553"/>
      <c r="FA67" s="553"/>
      <c r="FB67" s="553"/>
      <c r="FC67" s="553"/>
      <c r="FD67" s="553"/>
      <c r="FE67" s="553"/>
      <c r="FF67" s="553"/>
      <c r="FG67" s="553"/>
      <c r="FH67" s="553"/>
      <c r="FI67" s="553"/>
      <c r="FJ67" s="553"/>
      <c r="FK67" s="553"/>
      <c r="FL67" s="553"/>
      <c r="FM67" s="553"/>
      <c r="FN67" s="553"/>
      <c r="FO67" s="553"/>
      <c r="FP67" s="553"/>
      <c r="FQ67" s="553"/>
      <c r="FR67" s="553"/>
      <c r="FS67" s="553"/>
      <c r="FT67" s="553"/>
      <c r="FU67" s="553"/>
      <c r="FV67" s="553"/>
      <c r="FW67" s="553"/>
      <c r="FX67" s="553"/>
      <c r="FY67" s="553"/>
      <c r="FZ67" s="553"/>
      <c r="GA67" s="553"/>
      <c r="GB67" s="553"/>
      <c r="GC67" s="553"/>
      <c r="GD67" s="553"/>
      <c r="GE67" s="553"/>
    </row>
    <row r="68" spans="1:187" ht="31.5" customHeight="1">
      <c r="A68" s="25">
        <v>231</v>
      </c>
      <c r="B68" s="25">
        <v>32</v>
      </c>
      <c r="C68" s="25">
        <v>3429</v>
      </c>
      <c r="D68" s="38">
        <v>5171</v>
      </c>
      <c r="E68" s="25">
        <v>3007</v>
      </c>
      <c r="F68" s="25"/>
      <c r="G68" s="53">
        <v>20000</v>
      </c>
      <c r="H68" s="54"/>
      <c r="I68" s="55"/>
      <c r="J68" s="593" t="s">
        <v>128</v>
      </c>
      <c r="K68" s="16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</row>
    <row r="69" spans="1:187" s="557" customFormat="1" ht="31.5" customHeight="1">
      <c r="A69" s="555"/>
      <c r="B69" s="555"/>
      <c r="C69" s="555">
        <v>3429</v>
      </c>
      <c r="D69" s="420"/>
      <c r="E69" s="560">
        <v>3007</v>
      </c>
      <c r="F69" s="561"/>
      <c r="G69" s="564"/>
      <c r="H69" s="563"/>
      <c r="I69" s="564">
        <f>G68</f>
        <v>20000</v>
      </c>
      <c r="J69" s="595" t="s">
        <v>105</v>
      </c>
      <c r="K69" s="160"/>
      <c r="L69" s="556"/>
      <c r="M69" s="556"/>
      <c r="N69" s="556"/>
      <c r="O69" s="556"/>
      <c r="P69" s="556"/>
      <c r="Q69" s="556"/>
      <c r="R69" s="556"/>
      <c r="S69" s="556"/>
      <c r="T69" s="556"/>
      <c r="U69" s="556"/>
      <c r="V69" s="556"/>
      <c r="W69" s="556"/>
      <c r="X69" s="556"/>
      <c r="Y69" s="556"/>
      <c r="Z69" s="556"/>
      <c r="AA69" s="556"/>
      <c r="AB69" s="556"/>
      <c r="AC69" s="556"/>
      <c r="AD69" s="556"/>
      <c r="AE69" s="556"/>
      <c r="AF69" s="556"/>
      <c r="AG69" s="556"/>
      <c r="AH69" s="556"/>
      <c r="AI69" s="556"/>
      <c r="AJ69" s="556"/>
      <c r="AK69" s="556"/>
      <c r="AL69" s="556"/>
      <c r="AM69" s="556"/>
      <c r="AN69" s="556"/>
      <c r="AO69" s="556"/>
      <c r="AP69" s="556"/>
      <c r="AQ69" s="556"/>
      <c r="AR69" s="556"/>
      <c r="AS69" s="556"/>
      <c r="AT69" s="556"/>
      <c r="AU69" s="556"/>
      <c r="AV69" s="556"/>
      <c r="AW69" s="556"/>
      <c r="AX69" s="556"/>
      <c r="AY69" s="556"/>
      <c r="AZ69" s="556"/>
      <c r="BA69" s="556"/>
      <c r="BB69" s="556"/>
      <c r="BC69" s="556"/>
      <c r="BD69" s="556"/>
      <c r="BE69" s="556"/>
      <c r="BF69" s="556"/>
      <c r="BG69" s="556"/>
      <c r="BH69" s="556"/>
      <c r="BI69" s="556"/>
      <c r="BJ69" s="556"/>
      <c r="BK69" s="556"/>
      <c r="BL69" s="556"/>
      <c r="BM69" s="556"/>
      <c r="BN69" s="556"/>
      <c r="BO69" s="556"/>
      <c r="BP69" s="556"/>
      <c r="BQ69" s="556"/>
      <c r="BR69" s="556"/>
      <c r="BS69" s="556"/>
      <c r="BT69" s="556"/>
      <c r="BU69" s="556"/>
      <c r="BV69" s="556"/>
      <c r="BW69" s="556"/>
      <c r="BX69" s="556"/>
      <c r="BY69" s="556"/>
      <c r="BZ69" s="556"/>
      <c r="CA69" s="556"/>
      <c r="CB69" s="556"/>
      <c r="CC69" s="556"/>
      <c r="CD69" s="556"/>
      <c r="CE69" s="556"/>
      <c r="CF69" s="556"/>
      <c r="CG69" s="556"/>
      <c r="CH69" s="556"/>
      <c r="CI69" s="556"/>
      <c r="CJ69" s="556"/>
      <c r="CK69" s="556"/>
      <c r="CL69" s="556"/>
      <c r="CM69" s="556"/>
      <c r="CN69" s="556"/>
      <c r="CO69" s="556"/>
      <c r="CP69" s="556"/>
      <c r="CQ69" s="556"/>
      <c r="CR69" s="556"/>
      <c r="CS69" s="556"/>
      <c r="CT69" s="556"/>
      <c r="CU69" s="556"/>
      <c r="CV69" s="556"/>
      <c r="CW69" s="556"/>
      <c r="CX69" s="556"/>
      <c r="CY69" s="556"/>
      <c r="CZ69" s="556"/>
      <c r="DA69" s="556"/>
      <c r="DB69" s="556"/>
      <c r="DC69" s="556"/>
      <c r="DD69" s="556"/>
      <c r="DE69" s="556"/>
      <c r="DF69" s="556"/>
      <c r="DG69" s="556"/>
      <c r="DH69" s="556"/>
      <c r="DI69" s="556"/>
      <c r="DJ69" s="556"/>
      <c r="DK69" s="556"/>
      <c r="DL69" s="556"/>
      <c r="DM69" s="556"/>
      <c r="DN69" s="556"/>
      <c r="DO69" s="556"/>
      <c r="DP69" s="556"/>
      <c r="DQ69" s="556"/>
      <c r="DR69" s="556"/>
      <c r="DS69" s="556"/>
      <c r="DT69" s="556"/>
      <c r="DU69" s="556"/>
      <c r="DV69" s="556"/>
      <c r="DW69" s="556"/>
      <c r="DX69" s="556"/>
      <c r="DY69" s="556"/>
      <c r="DZ69" s="556"/>
      <c r="EA69" s="556"/>
      <c r="EB69" s="556"/>
      <c r="EC69" s="556"/>
      <c r="ED69" s="556"/>
      <c r="EE69" s="556"/>
      <c r="EF69" s="556"/>
      <c r="EG69" s="556"/>
      <c r="EH69" s="556"/>
      <c r="EI69" s="556"/>
      <c r="EJ69" s="556"/>
      <c r="EK69" s="556"/>
      <c r="EL69" s="556"/>
      <c r="EM69" s="556"/>
      <c r="EN69" s="556"/>
      <c r="EO69" s="556"/>
      <c r="EP69" s="556"/>
      <c r="EQ69" s="556"/>
      <c r="ER69" s="556"/>
      <c r="ES69" s="556"/>
      <c r="ET69" s="556"/>
      <c r="EU69" s="556"/>
      <c r="EV69" s="556"/>
      <c r="EW69" s="556"/>
      <c r="EX69" s="556"/>
      <c r="EY69" s="556"/>
      <c r="EZ69" s="556"/>
      <c r="FA69" s="556"/>
      <c r="FB69" s="556"/>
      <c r="FC69" s="556"/>
      <c r="FD69" s="556"/>
      <c r="FE69" s="556"/>
      <c r="FF69" s="556"/>
      <c r="FG69" s="556"/>
      <c r="FH69" s="556"/>
      <c r="FI69" s="556"/>
      <c r="FJ69" s="556"/>
      <c r="FK69" s="556"/>
      <c r="FL69" s="556"/>
      <c r="FM69" s="556"/>
      <c r="FN69" s="556"/>
      <c r="FO69" s="556"/>
      <c r="FP69" s="556"/>
      <c r="FQ69" s="556"/>
      <c r="FR69" s="556"/>
      <c r="FS69" s="556"/>
      <c r="FT69" s="556"/>
      <c r="FU69" s="556"/>
      <c r="FV69" s="556"/>
      <c r="FW69" s="556"/>
      <c r="FX69" s="556"/>
      <c r="FY69" s="556"/>
      <c r="FZ69" s="556"/>
      <c r="GA69" s="556"/>
      <c r="GB69" s="556"/>
      <c r="GC69" s="556"/>
      <c r="GD69" s="556"/>
      <c r="GE69" s="556"/>
    </row>
    <row r="70" spans="1:198" ht="31.5" customHeight="1">
      <c r="A70" s="589"/>
      <c r="B70" s="589"/>
      <c r="C70" s="589"/>
      <c r="D70" s="589"/>
      <c r="E70" s="589"/>
      <c r="F70" s="589"/>
      <c r="G70" s="590"/>
      <c r="H70" s="589"/>
      <c r="I70" s="589"/>
      <c r="J70" s="589" t="s">
        <v>185</v>
      </c>
      <c r="K70" s="160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/>
      <c r="EG70" s="205"/>
      <c r="EH70" s="205"/>
      <c r="EI70" s="205"/>
      <c r="EJ70" s="205"/>
      <c r="EK70" s="205"/>
      <c r="EL70" s="205"/>
      <c r="EM70" s="205"/>
      <c r="EN70" s="205"/>
      <c r="EO70" s="205"/>
      <c r="EP70" s="205"/>
      <c r="EQ70" s="205"/>
      <c r="ER70" s="205"/>
      <c r="ES70" s="205"/>
      <c r="ET70" s="205"/>
      <c r="EU70" s="205"/>
      <c r="EV70" s="205"/>
      <c r="EW70" s="205"/>
      <c r="EX70" s="205"/>
      <c r="EY70" s="205"/>
      <c r="EZ70" s="205"/>
      <c r="FA70" s="205"/>
      <c r="FB70" s="205"/>
      <c r="FC70" s="205"/>
      <c r="FD70" s="205"/>
      <c r="FE70" s="205"/>
      <c r="FF70" s="205"/>
      <c r="FG70" s="205"/>
      <c r="FH70" s="205"/>
      <c r="FI70" s="205"/>
      <c r="FJ70" s="205"/>
      <c r="FK70" s="205"/>
      <c r="FL70" s="205"/>
      <c r="FM70" s="205"/>
      <c r="FN70" s="205"/>
      <c r="FO70" s="205"/>
      <c r="FP70" s="205"/>
      <c r="FQ70" s="205"/>
      <c r="FR70" s="205"/>
      <c r="FS70" s="205"/>
      <c r="FT70" s="205"/>
      <c r="FU70" s="205"/>
      <c r="FV70" s="205"/>
      <c r="FW70" s="205"/>
      <c r="FX70" s="205"/>
      <c r="FY70" s="205"/>
      <c r="FZ70" s="205"/>
      <c r="GA70" s="205"/>
      <c r="GB70" s="205"/>
      <c r="GC70" s="205"/>
      <c r="GD70" s="205"/>
      <c r="GE70" s="205"/>
      <c r="GF70" s="205"/>
      <c r="GG70" s="205"/>
      <c r="GH70" s="205"/>
      <c r="GI70" s="205"/>
      <c r="GJ70" s="205"/>
      <c r="GK70" s="205"/>
      <c r="GL70" s="205"/>
      <c r="GM70" s="205"/>
      <c r="GN70" s="205"/>
      <c r="GO70" s="205"/>
      <c r="GP70" s="205"/>
    </row>
    <row r="71" spans="1:187" ht="31.5" customHeight="1">
      <c r="A71" s="535">
        <v>231</v>
      </c>
      <c r="B71" s="535">
        <v>32</v>
      </c>
      <c r="C71" s="535">
        <v>3429</v>
      </c>
      <c r="D71" s="536">
        <v>5222</v>
      </c>
      <c r="E71" s="537"/>
      <c r="F71" s="535"/>
      <c r="G71" s="526">
        <v>70000</v>
      </c>
      <c r="H71" s="538"/>
      <c r="I71" s="182"/>
      <c r="J71" s="596" t="s">
        <v>285</v>
      </c>
      <c r="K71" s="16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</row>
    <row r="72" spans="1:187" s="103" customFormat="1" ht="31.5" customHeight="1" thickBot="1">
      <c r="A72" s="571">
        <v>231</v>
      </c>
      <c r="B72" s="565"/>
      <c r="C72" s="569">
        <v>3429</v>
      </c>
      <c r="D72" s="565"/>
      <c r="E72" s="566"/>
      <c r="F72" s="567"/>
      <c r="G72" s="568"/>
      <c r="H72" s="568"/>
      <c r="I72" s="568">
        <f>G71</f>
        <v>70000</v>
      </c>
      <c r="J72" s="597" t="s">
        <v>116</v>
      </c>
      <c r="K72" s="160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193"/>
      <c r="GD72" s="193"/>
      <c r="GE72" s="193"/>
    </row>
    <row r="73" spans="1:187" ht="31.5" customHeight="1">
      <c r="A73" s="535">
        <v>231</v>
      </c>
      <c r="B73" s="535">
        <v>32</v>
      </c>
      <c r="C73" s="535">
        <v>3429</v>
      </c>
      <c r="D73" s="536">
        <v>5222</v>
      </c>
      <c r="E73" s="537"/>
      <c r="F73" s="535"/>
      <c r="G73" s="526">
        <v>50000</v>
      </c>
      <c r="H73" s="538"/>
      <c r="I73" s="182"/>
      <c r="J73" s="596" t="s">
        <v>291</v>
      </c>
      <c r="K73" s="16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</row>
    <row r="74" spans="1:187" s="103" customFormat="1" ht="31.5" customHeight="1" thickBot="1">
      <c r="A74" s="569">
        <v>231</v>
      </c>
      <c r="B74" s="570"/>
      <c r="C74" s="569">
        <v>3429</v>
      </c>
      <c r="D74" s="565"/>
      <c r="E74" s="566"/>
      <c r="F74" s="567"/>
      <c r="G74" s="568"/>
      <c r="H74" s="568"/>
      <c r="I74" s="568">
        <f>G73</f>
        <v>50000</v>
      </c>
      <c r="J74" s="597" t="s">
        <v>116</v>
      </c>
      <c r="K74" s="194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</row>
    <row r="75" spans="1:187" s="103" customFormat="1" ht="31.5" customHeight="1" thickBot="1">
      <c r="A75" s="189">
        <v>231</v>
      </c>
      <c r="B75" s="190"/>
      <c r="C75" s="189">
        <v>3429</v>
      </c>
      <c r="D75" s="190"/>
      <c r="E75" s="190"/>
      <c r="F75" s="189"/>
      <c r="G75" s="191"/>
      <c r="H75" s="191">
        <f>I67+I69+I72+I74</f>
        <v>190000</v>
      </c>
      <c r="I75" s="191"/>
      <c r="J75" s="592" t="s">
        <v>116</v>
      </c>
      <c r="K75" s="160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</row>
    <row r="76" spans="1:187" s="588" customFormat="1" ht="31.5" customHeight="1">
      <c r="A76" s="584"/>
      <c r="B76" s="585"/>
      <c r="C76" s="584"/>
      <c r="D76" s="585"/>
      <c r="E76" s="585"/>
      <c r="F76" s="584"/>
      <c r="G76" s="586"/>
      <c r="H76" s="586"/>
      <c r="I76" s="586"/>
      <c r="J76" s="598"/>
      <c r="K76" s="160"/>
      <c r="L76" s="587"/>
      <c r="M76" s="587"/>
      <c r="N76" s="587"/>
      <c r="O76" s="587"/>
      <c r="P76" s="587"/>
      <c r="Q76" s="587"/>
      <c r="R76" s="587"/>
      <c r="S76" s="587"/>
      <c r="T76" s="587"/>
      <c r="U76" s="587"/>
      <c r="V76" s="587"/>
      <c r="W76" s="587"/>
      <c r="X76" s="587"/>
      <c r="Y76" s="587"/>
      <c r="Z76" s="587"/>
      <c r="AA76" s="587"/>
      <c r="AB76" s="587"/>
      <c r="AC76" s="587"/>
      <c r="AD76" s="587"/>
      <c r="AE76" s="587"/>
      <c r="AF76" s="587"/>
      <c r="AG76" s="587"/>
      <c r="AH76" s="587"/>
      <c r="AI76" s="587"/>
      <c r="AJ76" s="587"/>
      <c r="AK76" s="587"/>
      <c r="AL76" s="587"/>
      <c r="AM76" s="587"/>
      <c r="AN76" s="587"/>
      <c r="AO76" s="587"/>
      <c r="AP76" s="587"/>
      <c r="AQ76" s="587"/>
      <c r="AR76" s="587"/>
      <c r="AS76" s="587"/>
      <c r="AT76" s="587"/>
      <c r="AU76" s="587"/>
      <c r="AV76" s="587"/>
      <c r="AW76" s="587"/>
      <c r="AX76" s="587"/>
      <c r="AY76" s="587"/>
      <c r="AZ76" s="587"/>
      <c r="BA76" s="587"/>
      <c r="BB76" s="587"/>
      <c r="BC76" s="587"/>
      <c r="BD76" s="587"/>
      <c r="BE76" s="587"/>
      <c r="BF76" s="587"/>
      <c r="BG76" s="587"/>
      <c r="BH76" s="587"/>
      <c r="BI76" s="587"/>
      <c r="BJ76" s="587"/>
      <c r="BK76" s="587"/>
      <c r="BL76" s="587"/>
      <c r="BM76" s="587"/>
      <c r="BN76" s="587"/>
      <c r="BO76" s="587"/>
      <c r="BP76" s="587"/>
      <c r="BQ76" s="587"/>
      <c r="BR76" s="587"/>
      <c r="BS76" s="587"/>
      <c r="BT76" s="587"/>
      <c r="BU76" s="587"/>
      <c r="BV76" s="587"/>
      <c r="BW76" s="587"/>
      <c r="BX76" s="587"/>
      <c r="BY76" s="587"/>
      <c r="BZ76" s="587"/>
      <c r="CA76" s="587"/>
      <c r="CB76" s="587"/>
      <c r="CC76" s="587"/>
      <c r="CD76" s="587"/>
      <c r="CE76" s="587"/>
      <c r="CF76" s="587"/>
      <c r="CG76" s="587"/>
      <c r="CH76" s="587"/>
      <c r="CI76" s="587"/>
      <c r="CJ76" s="587"/>
      <c r="CK76" s="587"/>
      <c r="CL76" s="587"/>
      <c r="CM76" s="587"/>
      <c r="CN76" s="587"/>
      <c r="CO76" s="587"/>
      <c r="CP76" s="587"/>
      <c r="CQ76" s="587"/>
      <c r="CR76" s="587"/>
      <c r="CS76" s="587"/>
      <c r="CT76" s="587"/>
      <c r="CU76" s="587"/>
      <c r="CV76" s="587"/>
      <c r="CW76" s="587"/>
      <c r="CX76" s="587"/>
      <c r="CY76" s="587"/>
      <c r="CZ76" s="587"/>
      <c r="DA76" s="587"/>
      <c r="DB76" s="587"/>
      <c r="DC76" s="587"/>
      <c r="DD76" s="587"/>
      <c r="DE76" s="587"/>
      <c r="DF76" s="587"/>
      <c r="DG76" s="587"/>
      <c r="DH76" s="587"/>
      <c r="DI76" s="587"/>
      <c r="DJ76" s="587"/>
      <c r="DK76" s="587"/>
      <c r="DL76" s="587"/>
      <c r="DM76" s="587"/>
      <c r="DN76" s="587"/>
      <c r="DO76" s="587"/>
      <c r="DP76" s="587"/>
      <c r="DQ76" s="587"/>
      <c r="DR76" s="587"/>
      <c r="DS76" s="587"/>
      <c r="DT76" s="587"/>
      <c r="DU76" s="587"/>
      <c r="DV76" s="587"/>
      <c r="DW76" s="587"/>
      <c r="DX76" s="587"/>
      <c r="DY76" s="587"/>
      <c r="DZ76" s="587"/>
      <c r="EA76" s="587"/>
      <c r="EB76" s="587"/>
      <c r="EC76" s="587"/>
      <c r="ED76" s="587"/>
      <c r="EE76" s="587"/>
      <c r="EF76" s="587"/>
      <c r="EG76" s="587"/>
      <c r="EH76" s="587"/>
      <c r="EI76" s="587"/>
      <c r="EJ76" s="587"/>
      <c r="EK76" s="587"/>
      <c r="EL76" s="587"/>
      <c r="EM76" s="587"/>
      <c r="EN76" s="587"/>
      <c r="EO76" s="587"/>
      <c r="EP76" s="587"/>
      <c r="EQ76" s="587"/>
      <c r="ER76" s="587"/>
      <c r="ES76" s="587"/>
      <c r="ET76" s="587"/>
      <c r="EU76" s="587"/>
      <c r="EV76" s="587"/>
      <c r="EW76" s="587"/>
      <c r="EX76" s="587"/>
      <c r="EY76" s="587"/>
      <c r="EZ76" s="587"/>
      <c r="FA76" s="587"/>
      <c r="FB76" s="587"/>
      <c r="FC76" s="587"/>
      <c r="FD76" s="587"/>
      <c r="FE76" s="587"/>
      <c r="FF76" s="587"/>
      <c r="FG76" s="587"/>
      <c r="FH76" s="587"/>
      <c r="FI76" s="587"/>
      <c r="FJ76" s="587"/>
      <c r="FK76" s="587"/>
      <c r="FL76" s="587"/>
      <c r="FM76" s="587"/>
      <c r="FN76" s="587"/>
      <c r="FO76" s="587"/>
      <c r="FP76" s="587"/>
      <c r="FQ76" s="587"/>
      <c r="FR76" s="587"/>
      <c r="FS76" s="587"/>
      <c r="FT76" s="587"/>
      <c r="FU76" s="587"/>
      <c r="FV76" s="587"/>
      <c r="FW76" s="587"/>
      <c r="FX76" s="587"/>
      <c r="FY76" s="587"/>
      <c r="FZ76" s="587"/>
      <c r="GA76" s="587"/>
      <c r="GB76" s="587"/>
      <c r="GC76" s="587"/>
      <c r="GD76" s="587"/>
      <c r="GE76" s="587"/>
    </row>
    <row r="77" spans="1:187" ht="31.5" customHeight="1">
      <c r="A77" s="535">
        <v>231</v>
      </c>
      <c r="B77" s="535">
        <v>32</v>
      </c>
      <c r="C77" s="535">
        <v>3523</v>
      </c>
      <c r="D77" s="536">
        <v>5229</v>
      </c>
      <c r="E77" s="537"/>
      <c r="F77" s="535"/>
      <c r="G77" s="526">
        <v>10000</v>
      </c>
      <c r="H77" s="538"/>
      <c r="I77" s="182"/>
      <c r="J77" s="596" t="s">
        <v>267</v>
      </c>
      <c r="K77" s="16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</row>
    <row r="78" spans="1:187" s="103" customFormat="1" ht="31.5" customHeight="1" thickBot="1">
      <c r="A78" s="189">
        <v>231</v>
      </c>
      <c r="B78" s="189"/>
      <c r="C78" s="189">
        <v>3523</v>
      </c>
      <c r="D78" s="189"/>
      <c r="E78" s="190"/>
      <c r="F78" s="189"/>
      <c r="G78" s="191"/>
      <c r="H78" s="191">
        <f>G77</f>
        <v>10000</v>
      </c>
      <c r="I78" s="191"/>
      <c r="J78" s="592" t="s">
        <v>116</v>
      </c>
      <c r="K78" s="160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</row>
    <row r="79" spans="1:187" s="588" customFormat="1" ht="31.5" customHeight="1">
      <c r="A79" s="584"/>
      <c r="B79" s="584"/>
      <c r="C79" s="584"/>
      <c r="D79" s="584"/>
      <c r="E79" s="585"/>
      <c r="F79" s="584"/>
      <c r="G79" s="586"/>
      <c r="H79" s="586"/>
      <c r="I79" s="586"/>
      <c r="J79" s="598"/>
      <c r="K79" s="160"/>
      <c r="L79" s="587"/>
      <c r="M79" s="587"/>
      <c r="N79" s="587"/>
      <c r="O79" s="587"/>
      <c r="P79" s="587"/>
      <c r="Q79" s="587"/>
      <c r="R79" s="587"/>
      <c r="S79" s="587"/>
      <c r="T79" s="587"/>
      <c r="U79" s="587"/>
      <c r="V79" s="587"/>
      <c r="W79" s="587"/>
      <c r="X79" s="587"/>
      <c r="Y79" s="587"/>
      <c r="Z79" s="587"/>
      <c r="AA79" s="587"/>
      <c r="AB79" s="587"/>
      <c r="AC79" s="587"/>
      <c r="AD79" s="587"/>
      <c r="AE79" s="587"/>
      <c r="AF79" s="587"/>
      <c r="AG79" s="587"/>
      <c r="AH79" s="587"/>
      <c r="AI79" s="587"/>
      <c r="AJ79" s="587"/>
      <c r="AK79" s="587"/>
      <c r="AL79" s="587"/>
      <c r="AM79" s="587"/>
      <c r="AN79" s="587"/>
      <c r="AO79" s="587"/>
      <c r="AP79" s="587"/>
      <c r="AQ79" s="587"/>
      <c r="AR79" s="587"/>
      <c r="AS79" s="587"/>
      <c r="AT79" s="587"/>
      <c r="AU79" s="587"/>
      <c r="AV79" s="587"/>
      <c r="AW79" s="587"/>
      <c r="AX79" s="587"/>
      <c r="AY79" s="587"/>
      <c r="AZ79" s="587"/>
      <c r="BA79" s="587"/>
      <c r="BB79" s="587"/>
      <c r="BC79" s="587"/>
      <c r="BD79" s="587"/>
      <c r="BE79" s="587"/>
      <c r="BF79" s="587"/>
      <c r="BG79" s="587"/>
      <c r="BH79" s="587"/>
      <c r="BI79" s="587"/>
      <c r="BJ79" s="587"/>
      <c r="BK79" s="587"/>
      <c r="BL79" s="587"/>
      <c r="BM79" s="587"/>
      <c r="BN79" s="587"/>
      <c r="BO79" s="587"/>
      <c r="BP79" s="587"/>
      <c r="BQ79" s="587"/>
      <c r="BR79" s="587"/>
      <c r="BS79" s="587"/>
      <c r="BT79" s="587"/>
      <c r="BU79" s="587"/>
      <c r="BV79" s="587"/>
      <c r="BW79" s="587"/>
      <c r="BX79" s="587"/>
      <c r="BY79" s="587"/>
      <c r="BZ79" s="587"/>
      <c r="CA79" s="587"/>
      <c r="CB79" s="587"/>
      <c r="CC79" s="587"/>
      <c r="CD79" s="587"/>
      <c r="CE79" s="587"/>
      <c r="CF79" s="587"/>
      <c r="CG79" s="587"/>
      <c r="CH79" s="587"/>
      <c r="CI79" s="587"/>
      <c r="CJ79" s="587"/>
      <c r="CK79" s="587"/>
      <c r="CL79" s="587"/>
      <c r="CM79" s="587"/>
      <c r="CN79" s="587"/>
      <c r="CO79" s="587"/>
      <c r="CP79" s="587"/>
      <c r="CQ79" s="587"/>
      <c r="CR79" s="587"/>
      <c r="CS79" s="587"/>
      <c r="CT79" s="587"/>
      <c r="CU79" s="587"/>
      <c r="CV79" s="587"/>
      <c r="CW79" s="587"/>
      <c r="CX79" s="587"/>
      <c r="CY79" s="587"/>
      <c r="CZ79" s="587"/>
      <c r="DA79" s="587"/>
      <c r="DB79" s="587"/>
      <c r="DC79" s="587"/>
      <c r="DD79" s="587"/>
      <c r="DE79" s="587"/>
      <c r="DF79" s="587"/>
      <c r="DG79" s="587"/>
      <c r="DH79" s="587"/>
      <c r="DI79" s="587"/>
      <c r="DJ79" s="587"/>
      <c r="DK79" s="587"/>
      <c r="DL79" s="587"/>
      <c r="DM79" s="587"/>
      <c r="DN79" s="587"/>
      <c r="DO79" s="587"/>
      <c r="DP79" s="587"/>
      <c r="DQ79" s="587"/>
      <c r="DR79" s="587"/>
      <c r="DS79" s="587"/>
      <c r="DT79" s="587"/>
      <c r="DU79" s="587"/>
      <c r="DV79" s="587"/>
      <c r="DW79" s="587"/>
      <c r="DX79" s="587"/>
      <c r="DY79" s="587"/>
      <c r="DZ79" s="587"/>
      <c r="EA79" s="587"/>
      <c r="EB79" s="587"/>
      <c r="EC79" s="587"/>
      <c r="ED79" s="587"/>
      <c r="EE79" s="587"/>
      <c r="EF79" s="587"/>
      <c r="EG79" s="587"/>
      <c r="EH79" s="587"/>
      <c r="EI79" s="587"/>
      <c r="EJ79" s="587"/>
      <c r="EK79" s="587"/>
      <c r="EL79" s="587"/>
      <c r="EM79" s="587"/>
      <c r="EN79" s="587"/>
      <c r="EO79" s="587"/>
      <c r="EP79" s="587"/>
      <c r="EQ79" s="587"/>
      <c r="ER79" s="587"/>
      <c r="ES79" s="587"/>
      <c r="ET79" s="587"/>
      <c r="EU79" s="587"/>
      <c r="EV79" s="587"/>
      <c r="EW79" s="587"/>
      <c r="EX79" s="587"/>
      <c r="EY79" s="587"/>
      <c r="EZ79" s="587"/>
      <c r="FA79" s="587"/>
      <c r="FB79" s="587"/>
      <c r="FC79" s="587"/>
      <c r="FD79" s="587"/>
      <c r="FE79" s="587"/>
      <c r="FF79" s="587"/>
      <c r="FG79" s="587"/>
      <c r="FH79" s="587"/>
      <c r="FI79" s="587"/>
      <c r="FJ79" s="587"/>
      <c r="FK79" s="587"/>
      <c r="FL79" s="587"/>
      <c r="FM79" s="587"/>
      <c r="FN79" s="587"/>
      <c r="FO79" s="587"/>
      <c r="FP79" s="587"/>
      <c r="FQ79" s="587"/>
      <c r="FR79" s="587"/>
      <c r="FS79" s="587"/>
      <c r="FT79" s="587"/>
      <c r="FU79" s="587"/>
      <c r="FV79" s="587"/>
      <c r="FW79" s="587"/>
      <c r="FX79" s="587"/>
      <c r="FY79" s="587"/>
      <c r="FZ79" s="587"/>
      <c r="GA79" s="587"/>
      <c r="GB79" s="587"/>
      <c r="GC79" s="587"/>
      <c r="GD79" s="587"/>
      <c r="GE79" s="587"/>
    </row>
    <row r="80" spans="1:187" ht="31.5" customHeight="1">
      <c r="A80" s="535">
        <v>231</v>
      </c>
      <c r="B80" s="535">
        <v>32</v>
      </c>
      <c r="C80" s="535">
        <v>3525</v>
      </c>
      <c r="D80" s="536">
        <v>5229</v>
      </c>
      <c r="E80" s="537"/>
      <c r="F80" s="535"/>
      <c r="G80" s="526">
        <v>40000</v>
      </c>
      <c r="H80" s="538"/>
      <c r="I80" s="182"/>
      <c r="J80" s="596" t="s">
        <v>268</v>
      </c>
      <c r="K80" s="16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</row>
    <row r="81" spans="1:187" s="103" customFormat="1" ht="31.5" customHeight="1" thickBot="1">
      <c r="A81" s="189">
        <v>231</v>
      </c>
      <c r="B81" s="189"/>
      <c r="C81" s="189">
        <v>3525</v>
      </c>
      <c r="D81" s="189"/>
      <c r="E81" s="190"/>
      <c r="F81" s="189"/>
      <c r="G81" s="191"/>
      <c r="H81" s="191">
        <f>G80</f>
        <v>40000</v>
      </c>
      <c r="I81" s="191"/>
      <c r="J81" s="592" t="s">
        <v>116</v>
      </c>
      <c r="K81" s="160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193"/>
      <c r="GD81" s="193"/>
      <c r="GE81" s="193"/>
    </row>
    <row r="82" spans="1:187" s="588" customFormat="1" ht="31.5" customHeight="1">
      <c r="A82" s="584"/>
      <c r="B82" s="584"/>
      <c r="C82" s="584"/>
      <c r="D82" s="584"/>
      <c r="E82" s="585"/>
      <c r="F82" s="584"/>
      <c r="G82" s="586"/>
      <c r="H82" s="586"/>
      <c r="I82" s="586"/>
      <c r="J82" s="598"/>
      <c r="K82" s="160"/>
      <c r="L82" s="587"/>
      <c r="M82" s="587"/>
      <c r="N82" s="587"/>
      <c r="O82" s="587"/>
      <c r="P82" s="587"/>
      <c r="Q82" s="587"/>
      <c r="R82" s="587"/>
      <c r="S82" s="587"/>
      <c r="T82" s="587"/>
      <c r="U82" s="587"/>
      <c r="V82" s="587"/>
      <c r="W82" s="587"/>
      <c r="X82" s="587"/>
      <c r="Y82" s="587"/>
      <c r="Z82" s="587"/>
      <c r="AA82" s="587"/>
      <c r="AB82" s="587"/>
      <c r="AC82" s="587"/>
      <c r="AD82" s="587"/>
      <c r="AE82" s="587"/>
      <c r="AF82" s="587"/>
      <c r="AG82" s="587"/>
      <c r="AH82" s="587"/>
      <c r="AI82" s="587"/>
      <c r="AJ82" s="587"/>
      <c r="AK82" s="587"/>
      <c r="AL82" s="587"/>
      <c r="AM82" s="587"/>
      <c r="AN82" s="587"/>
      <c r="AO82" s="587"/>
      <c r="AP82" s="587"/>
      <c r="AQ82" s="587"/>
      <c r="AR82" s="587"/>
      <c r="AS82" s="587"/>
      <c r="AT82" s="587"/>
      <c r="AU82" s="587"/>
      <c r="AV82" s="587"/>
      <c r="AW82" s="587"/>
      <c r="AX82" s="587"/>
      <c r="AY82" s="587"/>
      <c r="AZ82" s="587"/>
      <c r="BA82" s="587"/>
      <c r="BB82" s="587"/>
      <c r="BC82" s="587"/>
      <c r="BD82" s="587"/>
      <c r="BE82" s="587"/>
      <c r="BF82" s="587"/>
      <c r="BG82" s="587"/>
      <c r="BH82" s="587"/>
      <c r="BI82" s="587"/>
      <c r="BJ82" s="587"/>
      <c r="BK82" s="587"/>
      <c r="BL82" s="587"/>
      <c r="BM82" s="587"/>
      <c r="BN82" s="587"/>
      <c r="BO82" s="587"/>
      <c r="BP82" s="587"/>
      <c r="BQ82" s="587"/>
      <c r="BR82" s="587"/>
      <c r="BS82" s="587"/>
      <c r="BT82" s="587"/>
      <c r="BU82" s="587"/>
      <c r="BV82" s="587"/>
      <c r="BW82" s="587"/>
      <c r="BX82" s="587"/>
      <c r="BY82" s="587"/>
      <c r="BZ82" s="587"/>
      <c r="CA82" s="587"/>
      <c r="CB82" s="587"/>
      <c r="CC82" s="587"/>
      <c r="CD82" s="587"/>
      <c r="CE82" s="587"/>
      <c r="CF82" s="587"/>
      <c r="CG82" s="587"/>
      <c r="CH82" s="587"/>
      <c r="CI82" s="587"/>
      <c r="CJ82" s="587"/>
      <c r="CK82" s="587"/>
      <c r="CL82" s="587"/>
      <c r="CM82" s="587"/>
      <c r="CN82" s="587"/>
      <c r="CO82" s="587"/>
      <c r="CP82" s="587"/>
      <c r="CQ82" s="587"/>
      <c r="CR82" s="587"/>
      <c r="CS82" s="587"/>
      <c r="CT82" s="587"/>
      <c r="CU82" s="587"/>
      <c r="CV82" s="587"/>
      <c r="CW82" s="587"/>
      <c r="CX82" s="587"/>
      <c r="CY82" s="587"/>
      <c r="CZ82" s="587"/>
      <c r="DA82" s="587"/>
      <c r="DB82" s="587"/>
      <c r="DC82" s="587"/>
      <c r="DD82" s="587"/>
      <c r="DE82" s="587"/>
      <c r="DF82" s="587"/>
      <c r="DG82" s="587"/>
      <c r="DH82" s="587"/>
      <c r="DI82" s="587"/>
      <c r="DJ82" s="587"/>
      <c r="DK82" s="587"/>
      <c r="DL82" s="587"/>
      <c r="DM82" s="587"/>
      <c r="DN82" s="587"/>
      <c r="DO82" s="587"/>
      <c r="DP82" s="587"/>
      <c r="DQ82" s="587"/>
      <c r="DR82" s="587"/>
      <c r="DS82" s="587"/>
      <c r="DT82" s="587"/>
      <c r="DU82" s="587"/>
      <c r="DV82" s="587"/>
      <c r="DW82" s="587"/>
      <c r="DX82" s="587"/>
      <c r="DY82" s="587"/>
      <c r="DZ82" s="587"/>
      <c r="EA82" s="587"/>
      <c r="EB82" s="587"/>
      <c r="EC82" s="587"/>
      <c r="ED82" s="587"/>
      <c r="EE82" s="587"/>
      <c r="EF82" s="587"/>
      <c r="EG82" s="587"/>
      <c r="EH82" s="587"/>
      <c r="EI82" s="587"/>
      <c r="EJ82" s="587"/>
      <c r="EK82" s="587"/>
      <c r="EL82" s="587"/>
      <c r="EM82" s="587"/>
      <c r="EN82" s="587"/>
      <c r="EO82" s="587"/>
      <c r="EP82" s="587"/>
      <c r="EQ82" s="587"/>
      <c r="ER82" s="587"/>
      <c r="ES82" s="587"/>
      <c r="ET82" s="587"/>
      <c r="EU82" s="587"/>
      <c r="EV82" s="587"/>
      <c r="EW82" s="587"/>
      <c r="EX82" s="587"/>
      <c r="EY82" s="587"/>
      <c r="EZ82" s="587"/>
      <c r="FA82" s="587"/>
      <c r="FB82" s="587"/>
      <c r="FC82" s="587"/>
      <c r="FD82" s="587"/>
      <c r="FE82" s="587"/>
      <c r="FF82" s="587"/>
      <c r="FG82" s="587"/>
      <c r="FH82" s="587"/>
      <c r="FI82" s="587"/>
      <c r="FJ82" s="587"/>
      <c r="FK82" s="587"/>
      <c r="FL82" s="587"/>
      <c r="FM82" s="587"/>
      <c r="FN82" s="587"/>
      <c r="FO82" s="587"/>
      <c r="FP82" s="587"/>
      <c r="FQ82" s="587"/>
      <c r="FR82" s="587"/>
      <c r="FS82" s="587"/>
      <c r="FT82" s="587"/>
      <c r="FU82" s="587"/>
      <c r="FV82" s="587"/>
      <c r="FW82" s="587"/>
      <c r="FX82" s="587"/>
      <c r="FY82" s="587"/>
      <c r="FZ82" s="587"/>
      <c r="GA82" s="587"/>
      <c r="GB82" s="587"/>
      <c r="GC82" s="587"/>
      <c r="GD82" s="587"/>
      <c r="GE82" s="587"/>
    </row>
    <row r="83" spans="1:187" ht="31.5" customHeight="1">
      <c r="A83" s="535">
        <v>231</v>
      </c>
      <c r="B83" s="535">
        <v>32</v>
      </c>
      <c r="C83" s="535">
        <v>3543</v>
      </c>
      <c r="D83" s="536">
        <v>5229</v>
      </c>
      <c r="E83" s="537"/>
      <c r="F83" s="535"/>
      <c r="G83" s="526">
        <v>15000</v>
      </c>
      <c r="H83" s="538"/>
      <c r="I83" s="182"/>
      <c r="J83" s="596" t="s">
        <v>252</v>
      </c>
      <c r="K83" s="16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</row>
    <row r="84" spans="1:187" s="103" customFormat="1" ht="31.5" customHeight="1" thickBot="1">
      <c r="A84" s="189">
        <v>231</v>
      </c>
      <c r="B84" s="189"/>
      <c r="C84" s="189">
        <v>3543</v>
      </c>
      <c r="D84" s="189"/>
      <c r="E84" s="190"/>
      <c r="F84" s="189"/>
      <c r="G84" s="191"/>
      <c r="H84" s="191">
        <f>G83</f>
        <v>15000</v>
      </c>
      <c r="I84" s="191"/>
      <c r="J84" s="592" t="s">
        <v>116</v>
      </c>
      <c r="K84" s="160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193"/>
      <c r="GD84" s="193"/>
      <c r="GE84" s="193"/>
    </row>
    <row r="85" spans="1:187" s="541" customFormat="1" ht="31.5" customHeight="1">
      <c r="A85" s="460"/>
      <c r="B85" s="460"/>
      <c r="C85" s="460"/>
      <c r="D85" s="461"/>
      <c r="E85" s="462"/>
      <c r="F85" s="460"/>
      <c r="G85" s="463"/>
      <c r="H85" s="464"/>
      <c r="I85" s="463"/>
      <c r="J85" s="539"/>
      <c r="K85" s="160"/>
      <c r="L85" s="540"/>
      <c r="M85" s="540"/>
      <c r="N85" s="540"/>
      <c r="O85" s="540"/>
      <c r="P85" s="540"/>
      <c r="Q85" s="540"/>
      <c r="R85" s="540"/>
      <c r="S85" s="540"/>
      <c r="T85" s="540"/>
      <c r="U85" s="540"/>
      <c r="V85" s="540"/>
      <c r="W85" s="540"/>
      <c r="X85" s="540"/>
      <c r="Y85" s="540"/>
      <c r="Z85" s="540"/>
      <c r="AA85" s="540"/>
      <c r="AB85" s="540"/>
      <c r="AC85" s="540"/>
      <c r="AD85" s="540"/>
      <c r="AE85" s="540"/>
      <c r="AF85" s="540"/>
      <c r="AG85" s="540"/>
      <c r="AH85" s="540"/>
      <c r="AI85" s="540"/>
      <c r="AJ85" s="540"/>
      <c r="AK85" s="540"/>
      <c r="AL85" s="540"/>
      <c r="AM85" s="540"/>
      <c r="AN85" s="540"/>
      <c r="AO85" s="540"/>
      <c r="AP85" s="540"/>
      <c r="AQ85" s="540"/>
      <c r="AR85" s="540"/>
      <c r="AS85" s="540"/>
      <c r="AT85" s="540"/>
      <c r="AU85" s="540"/>
      <c r="AV85" s="540"/>
      <c r="AW85" s="540"/>
      <c r="AX85" s="540"/>
      <c r="AY85" s="540"/>
      <c r="AZ85" s="540"/>
      <c r="BA85" s="540"/>
      <c r="BB85" s="540"/>
      <c r="BC85" s="540"/>
      <c r="BD85" s="540"/>
      <c r="BE85" s="540"/>
      <c r="BF85" s="540"/>
      <c r="BG85" s="540"/>
      <c r="BH85" s="540"/>
      <c r="BI85" s="540"/>
      <c r="BJ85" s="540"/>
      <c r="BK85" s="540"/>
      <c r="BL85" s="540"/>
      <c r="BM85" s="540"/>
      <c r="BN85" s="540"/>
      <c r="BO85" s="540"/>
      <c r="BP85" s="540"/>
      <c r="BQ85" s="540"/>
      <c r="BR85" s="540"/>
      <c r="BS85" s="540"/>
      <c r="BT85" s="540"/>
      <c r="BU85" s="540"/>
      <c r="BV85" s="540"/>
      <c r="BW85" s="540"/>
      <c r="BX85" s="540"/>
      <c r="BY85" s="540"/>
      <c r="BZ85" s="540"/>
      <c r="CA85" s="540"/>
      <c r="CB85" s="540"/>
      <c r="CC85" s="540"/>
      <c r="CD85" s="540"/>
      <c r="CE85" s="540"/>
      <c r="CF85" s="540"/>
      <c r="CG85" s="540"/>
      <c r="CH85" s="540"/>
      <c r="CI85" s="540"/>
      <c r="CJ85" s="540"/>
      <c r="CK85" s="540"/>
      <c r="CL85" s="540"/>
      <c r="CM85" s="540"/>
      <c r="CN85" s="540"/>
      <c r="CO85" s="540"/>
      <c r="CP85" s="540"/>
      <c r="CQ85" s="540"/>
      <c r="CR85" s="540"/>
      <c r="CS85" s="540"/>
      <c r="CT85" s="540"/>
      <c r="CU85" s="540"/>
      <c r="CV85" s="540"/>
      <c r="CW85" s="540"/>
      <c r="CX85" s="540"/>
      <c r="CY85" s="540"/>
      <c r="CZ85" s="540"/>
      <c r="DA85" s="540"/>
      <c r="DB85" s="540"/>
      <c r="DC85" s="540"/>
      <c r="DD85" s="540"/>
      <c r="DE85" s="540"/>
      <c r="DF85" s="540"/>
      <c r="DG85" s="540"/>
      <c r="DH85" s="540"/>
      <c r="DI85" s="540"/>
      <c r="DJ85" s="540"/>
      <c r="DK85" s="540"/>
      <c r="DL85" s="540"/>
      <c r="DM85" s="540"/>
      <c r="DN85" s="540"/>
      <c r="DO85" s="540"/>
      <c r="DP85" s="540"/>
      <c r="DQ85" s="540"/>
      <c r="DR85" s="540"/>
      <c r="DS85" s="540"/>
      <c r="DT85" s="540"/>
      <c r="DU85" s="540"/>
      <c r="DV85" s="540"/>
      <c r="DW85" s="540"/>
      <c r="DX85" s="540"/>
      <c r="DY85" s="540"/>
      <c r="DZ85" s="540"/>
      <c r="EA85" s="540"/>
      <c r="EB85" s="540"/>
      <c r="EC85" s="540"/>
      <c r="ED85" s="540"/>
      <c r="EE85" s="540"/>
      <c r="EF85" s="540"/>
      <c r="EG85" s="540"/>
      <c r="EH85" s="540"/>
      <c r="EI85" s="540"/>
      <c r="EJ85" s="540"/>
      <c r="EK85" s="540"/>
      <c r="EL85" s="540"/>
      <c r="EM85" s="540"/>
      <c r="EN85" s="540"/>
      <c r="EO85" s="540"/>
      <c r="EP85" s="540"/>
      <c r="EQ85" s="540"/>
      <c r="ER85" s="540"/>
      <c r="ES85" s="540"/>
      <c r="ET85" s="540"/>
      <c r="EU85" s="540"/>
      <c r="EV85" s="540"/>
      <c r="EW85" s="540"/>
      <c r="EX85" s="540"/>
      <c r="EY85" s="540"/>
      <c r="EZ85" s="540"/>
      <c r="FA85" s="540"/>
      <c r="FB85" s="540"/>
      <c r="FC85" s="540"/>
      <c r="FD85" s="540"/>
      <c r="FE85" s="540"/>
      <c r="FF85" s="540"/>
      <c r="FG85" s="540"/>
      <c r="FH85" s="540"/>
      <c r="FI85" s="540"/>
      <c r="FJ85" s="540"/>
      <c r="FK85" s="540"/>
      <c r="FL85" s="540"/>
      <c r="FM85" s="540"/>
      <c r="FN85" s="540"/>
      <c r="FO85" s="540"/>
      <c r="FP85" s="540"/>
      <c r="FQ85" s="540"/>
      <c r="FR85" s="540"/>
      <c r="FS85" s="540"/>
      <c r="FT85" s="540"/>
      <c r="FU85" s="540"/>
      <c r="FV85" s="540"/>
      <c r="FW85" s="540"/>
      <c r="FX85" s="540"/>
      <c r="FY85" s="540"/>
      <c r="FZ85" s="540"/>
      <c r="GA85" s="540"/>
      <c r="GB85" s="540"/>
      <c r="GC85" s="540"/>
      <c r="GD85" s="540"/>
      <c r="GE85" s="540"/>
    </row>
    <row r="86" spans="1:187" ht="31.5" customHeight="1">
      <c r="A86" s="535">
        <v>231</v>
      </c>
      <c r="B86" s="535">
        <v>32</v>
      </c>
      <c r="C86" s="535">
        <v>4356</v>
      </c>
      <c r="D86" s="536">
        <v>5222</v>
      </c>
      <c r="E86" s="537"/>
      <c r="F86" s="535"/>
      <c r="G86" s="526">
        <v>25000</v>
      </c>
      <c r="H86" s="538"/>
      <c r="I86" s="182"/>
      <c r="J86" s="596" t="s">
        <v>269</v>
      </c>
      <c r="K86" s="16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</row>
    <row r="87" spans="1:187" s="103" customFormat="1" ht="31.5" customHeight="1" thickBot="1">
      <c r="A87" s="189">
        <v>231</v>
      </c>
      <c r="B87" s="189"/>
      <c r="C87" s="189">
        <v>4356</v>
      </c>
      <c r="D87" s="189"/>
      <c r="E87" s="190"/>
      <c r="F87" s="189"/>
      <c r="G87" s="191"/>
      <c r="H87" s="191">
        <f>G86</f>
        <v>25000</v>
      </c>
      <c r="I87" s="191"/>
      <c r="J87" s="592" t="s">
        <v>116</v>
      </c>
      <c r="K87" s="160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193"/>
      <c r="GD87" s="193"/>
      <c r="GE87" s="193"/>
    </row>
    <row r="88" spans="1:187" s="66" customFormat="1" ht="31.5" customHeight="1">
      <c r="A88" s="61"/>
      <c r="B88" s="61"/>
      <c r="C88" s="61"/>
      <c r="D88" s="62"/>
      <c r="E88" s="63"/>
      <c r="F88" s="61"/>
      <c r="G88" s="64"/>
      <c r="H88" s="65"/>
      <c r="I88" s="64"/>
      <c r="J88" s="205"/>
      <c r="K88" s="194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</row>
    <row r="89" spans="1:187" ht="48" customHeight="1">
      <c r="A89" s="25">
        <v>236</v>
      </c>
      <c r="B89" s="25">
        <v>10</v>
      </c>
      <c r="C89" s="25">
        <v>3611</v>
      </c>
      <c r="D89" s="423">
        <v>5660</v>
      </c>
      <c r="E89" s="27" t="s">
        <v>71</v>
      </c>
      <c r="F89" s="25"/>
      <c r="G89" s="53">
        <v>600000</v>
      </c>
      <c r="H89" s="58"/>
      <c r="I89" s="55"/>
      <c r="J89" s="599" t="s">
        <v>223</v>
      </c>
      <c r="K89" s="16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</row>
    <row r="90" spans="1:187" s="103" customFormat="1" ht="31.5" customHeight="1" thickBot="1">
      <c r="A90" s="189">
        <v>236</v>
      </c>
      <c r="B90" s="189"/>
      <c r="C90" s="189">
        <v>3611</v>
      </c>
      <c r="D90" s="189"/>
      <c r="E90" s="190"/>
      <c r="F90" s="189"/>
      <c r="G90" s="191"/>
      <c r="H90" s="191">
        <f>G89</f>
        <v>600000</v>
      </c>
      <c r="I90" s="191"/>
      <c r="J90" s="592" t="s">
        <v>222</v>
      </c>
      <c r="K90" s="160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193"/>
      <c r="GD90" s="193"/>
      <c r="GE90" s="193"/>
    </row>
    <row r="91" spans="1:187" ht="31.5" customHeight="1">
      <c r="A91" s="178"/>
      <c r="B91" s="178"/>
      <c r="C91" s="178"/>
      <c r="D91" s="179"/>
      <c r="E91" s="195"/>
      <c r="F91" s="178"/>
      <c r="G91" s="182"/>
      <c r="H91" s="184"/>
      <c r="I91" s="182"/>
      <c r="J91" s="594"/>
      <c r="K91" s="160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</row>
    <row r="92" spans="1:187" ht="31.5" customHeight="1">
      <c r="A92" s="25">
        <v>231</v>
      </c>
      <c r="B92" s="25">
        <v>32</v>
      </c>
      <c r="C92" s="25">
        <v>3612</v>
      </c>
      <c r="D92" s="38">
        <v>5139</v>
      </c>
      <c r="E92" s="27" t="s">
        <v>90</v>
      </c>
      <c r="F92" s="25"/>
      <c r="G92" s="53">
        <v>150000</v>
      </c>
      <c r="H92" s="54"/>
      <c r="I92" s="55"/>
      <c r="J92" s="593" t="s">
        <v>21</v>
      </c>
      <c r="K92" s="16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</row>
    <row r="93" spans="1:187" ht="31.5" customHeight="1">
      <c r="A93" s="25">
        <v>231</v>
      </c>
      <c r="B93" s="25">
        <v>32</v>
      </c>
      <c r="C93" s="25">
        <v>3612</v>
      </c>
      <c r="D93" s="38">
        <v>5151</v>
      </c>
      <c r="E93" s="27" t="s">
        <v>90</v>
      </c>
      <c r="F93" s="25"/>
      <c r="G93" s="53">
        <v>500000</v>
      </c>
      <c r="H93" s="54"/>
      <c r="I93" s="55"/>
      <c r="J93" s="593" t="s">
        <v>14</v>
      </c>
      <c r="K93" s="16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</row>
    <row r="94" spans="1:187" ht="31.5" customHeight="1">
      <c r="A94" s="25">
        <v>231</v>
      </c>
      <c r="B94" s="25">
        <v>32</v>
      </c>
      <c r="C94" s="25">
        <v>3612</v>
      </c>
      <c r="D94" s="38">
        <v>5153</v>
      </c>
      <c r="E94" s="27" t="s">
        <v>90</v>
      </c>
      <c r="F94" s="25"/>
      <c r="G94" s="53">
        <v>700000</v>
      </c>
      <c r="H94" s="54"/>
      <c r="I94" s="55"/>
      <c r="J94" s="593" t="s">
        <v>26</v>
      </c>
      <c r="K94" s="16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</row>
    <row r="95" spans="1:187" ht="31.5" customHeight="1">
      <c r="A95" s="25">
        <v>231</v>
      </c>
      <c r="B95" s="25">
        <v>32</v>
      </c>
      <c r="C95" s="25">
        <v>3612</v>
      </c>
      <c r="D95" s="38">
        <v>5154</v>
      </c>
      <c r="E95" s="27" t="s">
        <v>90</v>
      </c>
      <c r="F95" s="25"/>
      <c r="G95" s="53">
        <v>80000</v>
      </c>
      <c r="H95" s="54"/>
      <c r="I95" s="55"/>
      <c r="J95" s="593" t="s">
        <v>22</v>
      </c>
      <c r="K95" s="16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</row>
    <row r="96" spans="1:187" ht="31.5" customHeight="1">
      <c r="A96" s="25">
        <v>231</v>
      </c>
      <c r="B96" s="25">
        <v>32</v>
      </c>
      <c r="C96" s="25">
        <v>3612</v>
      </c>
      <c r="D96" s="38">
        <v>5164</v>
      </c>
      <c r="E96" s="27" t="s">
        <v>90</v>
      </c>
      <c r="F96" s="25"/>
      <c r="G96" s="53">
        <v>60000</v>
      </c>
      <c r="H96" s="54"/>
      <c r="I96" s="55"/>
      <c r="J96" s="593" t="s">
        <v>66</v>
      </c>
      <c r="K96" s="16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</row>
    <row r="97" spans="1:187" ht="31.5" customHeight="1">
      <c r="A97" s="25">
        <v>231</v>
      </c>
      <c r="B97" s="25">
        <v>32</v>
      </c>
      <c r="C97" s="25">
        <v>3612</v>
      </c>
      <c r="D97" s="38">
        <v>5169</v>
      </c>
      <c r="E97" s="27" t="s">
        <v>90</v>
      </c>
      <c r="F97" s="25"/>
      <c r="G97" s="53">
        <v>500000</v>
      </c>
      <c r="H97" s="54"/>
      <c r="I97" s="55"/>
      <c r="J97" s="593" t="s">
        <v>108</v>
      </c>
      <c r="K97" s="16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</row>
    <row r="98" spans="1:187" ht="31.5" customHeight="1">
      <c r="A98" s="25">
        <v>231</v>
      </c>
      <c r="B98" s="25">
        <v>32</v>
      </c>
      <c r="C98" s="25">
        <v>3612</v>
      </c>
      <c r="D98" s="420">
        <v>5194</v>
      </c>
      <c r="E98" s="27" t="s">
        <v>90</v>
      </c>
      <c r="F98" s="25"/>
      <c r="G98" s="53">
        <v>300000</v>
      </c>
      <c r="H98" s="54"/>
      <c r="I98" s="55"/>
      <c r="J98" s="593" t="s">
        <v>258</v>
      </c>
      <c r="K98" s="16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</row>
    <row r="99" spans="1:187" ht="31.5" customHeight="1">
      <c r="A99" s="25">
        <v>231</v>
      </c>
      <c r="B99" s="25">
        <v>32</v>
      </c>
      <c r="C99" s="25">
        <v>3612</v>
      </c>
      <c r="D99" s="420">
        <v>5171</v>
      </c>
      <c r="E99" s="27" t="s">
        <v>90</v>
      </c>
      <c r="F99" s="25"/>
      <c r="G99" s="53">
        <v>150000</v>
      </c>
      <c r="H99" s="54"/>
      <c r="I99" s="55"/>
      <c r="J99" s="593" t="s">
        <v>270</v>
      </c>
      <c r="K99" s="16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</row>
    <row r="100" spans="1:187" ht="31.5" customHeight="1">
      <c r="A100" s="25">
        <v>231</v>
      </c>
      <c r="B100" s="25">
        <v>32</v>
      </c>
      <c r="C100" s="25">
        <v>3612</v>
      </c>
      <c r="D100" s="420">
        <v>5171</v>
      </c>
      <c r="E100" s="27" t="s">
        <v>90</v>
      </c>
      <c r="F100" s="25"/>
      <c r="G100" s="53">
        <v>600000</v>
      </c>
      <c r="H100" s="54"/>
      <c r="I100" s="55"/>
      <c r="J100" s="593" t="s">
        <v>271</v>
      </c>
      <c r="K100" s="16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</row>
    <row r="101" spans="1:187" s="103" customFormat="1" ht="31.5" customHeight="1" thickBot="1">
      <c r="A101" s="189">
        <v>231</v>
      </c>
      <c r="B101" s="189"/>
      <c r="C101" s="189">
        <v>3612</v>
      </c>
      <c r="D101" s="189"/>
      <c r="E101" s="190"/>
      <c r="F101" s="189"/>
      <c r="G101" s="191"/>
      <c r="H101" s="191">
        <f>G92+G93+G94+G95+G96+G97+G98+G100+G99</f>
        <v>3040000</v>
      </c>
      <c r="I101" s="191"/>
      <c r="J101" s="600" t="s">
        <v>38</v>
      </c>
      <c r="K101" s="160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08"/>
      <c r="CJ101" s="208"/>
      <c r="CK101" s="208"/>
      <c r="CL101" s="208"/>
      <c r="CM101" s="208"/>
      <c r="CN101" s="208"/>
      <c r="CO101" s="208"/>
      <c r="CP101" s="208"/>
      <c r="CQ101" s="208"/>
      <c r="CR101" s="208"/>
      <c r="CS101" s="208"/>
      <c r="CT101" s="208"/>
      <c r="CU101" s="208"/>
      <c r="CV101" s="208"/>
      <c r="CW101" s="208"/>
      <c r="CX101" s="208"/>
      <c r="CY101" s="208"/>
      <c r="CZ101" s="208"/>
      <c r="DA101" s="208"/>
      <c r="DB101" s="208"/>
      <c r="DC101" s="208"/>
      <c r="DD101" s="208"/>
      <c r="DE101" s="208"/>
      <c r="DF101" s="208"/>
      <c r="DG101" s="208"/>
      <c r="DH101" s="208"/>
      <c r="DI101" s="208"/>
      <c r="DJ101" s="208"/>
      <c r="DK101" s="208"/>
      <c r="DL101" s="208"/>
      <c r="DM101" s="208"/>
      <c r="DN101" s="208"/>
      <c r="DO101" s="208"/>
      <c r="DP101" s="208"/>
      <c r="DQ101" s="208"/>
      <c r="DR101" s="208"/>
      <c r="DS101" s="208"/>
      <c r="DT101" s="208"/>
      <c r="DU101" s="208"/>
      <c r="DV101" s="208"/>
      <c r="DW101" s="208"/>
      <c r="DX101" s="208"/>
      <c r="DY101" s="208"/>
      <c r="DZ101" s="208"/>
      <c r="EA101" s="208"/>
      <c r="EB101" s="208"/>
      <c r="EC101" s="208"/>
      <c r="ED101" s="208"/>
      <c r="EE101" s="208"/>
      <c r="EF101" s="208"/>
      <c r="EG101" s="208"/>
      <c r="EH101" s="208"/>
      <c r="EI101" s="208"/>
      <c r="EJ101" s="208"/>
      <c r="EK101" s="208"/>
      <c r="EL101" s="208"/>
      <c r="EM101" s="208"/>
      <c r="EN101" s="208"/>
      <c r="EO101" s="208"/>
      <c r="EP101" s="208"/>
      <c r="EQ101" s="208"/>
      <c r="ER101" s="208"/>
      <c r="ES101" s="208"/>
      <c r="ET101" s="208"/>
      <c r="EU101" s="208"/>
      <c r="EV101" s="208"/>
      <c r="EW101" s="208"/>
      <c r="EX101" s="208"/>
      <c r="EY101" s="208"/>
      <c r="EZ101" s="208"/>
      <c r="FA101" s="208"/>
      <c r="FB101" s="208"/>
      <c r="FC101" s="208"/>
      <c r="FD101" s="208"/>
      <c r="FE101" s="208"/>
      <c r="FF101" s="208"/>
      <c r="FG101" s="208"/>
      <c r="FH101" s="208"/>
      <c r="FI101" s="208"/>
      <c r="FJ101" s="208"/>
      <c r="FK101" s="208"/>
      <c r="FL101" s="208"/>
      <c r="FM101" s="208"/>
      <c r="FN101" s="208"/>
      <c r="FO101" s="208"/>
      <c r="FP101" s="208"/>
      <c r="FQ101" s="208"/>
      <c r="FR101" s="208"/>
      <c r="FS101" s="208"/>
      <c r="FT101" s="208"/>
      <c r="FU101" s="208"/>
      <c r="FV101" s="208"/>
      <c r="FW101" s="208"/>
      <c r="FX101" s="208"/>
      <c r="FY101" s="208"/>
      <c r="FZ101" s="208"/>
      <c r="GA101" s="208"/>
      <c r="GB101" s="208"/>
      <c r="GC101" s="208"/>
      <c r="GD101" s="208"/>
      <c r="GE101" s="208"/>
    </row>
    <row r="102" spans="1:187" ht="31.5" customHeight="1">
      <c r="A102" s="178"/>
      <c r="B102" s="178"/>
      <c r="C102" s="178"/>
      <c r="D102" s="179"/>
      <c r="E102" s="195"/>
      <c r="F102" s="178"/>
      <c r="G102" s="182"/>
      <c r="H102" s="184"/>
      <c r="I102" s="182"/>
      <c r="J102" s="601"/>
      <c r="K102" s="160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</row>
    <row r="103" spans="1:187" ht="31.5" customHeight="1">
      <c r="A103" s="25">
        <v>231</v>
      </c>
      <c r="B103" s="25">
        <v>32</v>
      </c>
      <c r="C103" s="25">
        <v>3631</v>
      </c>
      <c r="D103" s="38">
        <v>5139</v>
      </c>
      <c r="E103" s="27"/>
      <c r="F103" s="25"/>
      <c r="G103" s="53">
        <v>50000</v>
      </c>
      <c r="H103" s="54"/>
      <c r="I103" s="55"/>
      <c r="J103" s="593" t="s">
        <v>21</v>
      </c>
      <c r="K103" s="194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</row>
    <row r="104" spans="1:187" ht="31.5" customHeight="1">
      <c r="A104" s="25">
        <v>231</v>
      </c>
      <c r="B104" s="25">
        <v>32</v>
      </c>
      <c r="C104" s="25">
        <v>3631</v>
      </c>
      <c r="D104" s="38">
        <v>5154</v>
      </c>
      <c r="E104" s="27"/>
      <c r="F104" s="25"/>
      <c r="G104" s="53">
        <v>50000</v>
      </c>
      <c r="H104" s="54"/>
      <c r="I104" s="55"/>
      <c r="J104" s="593" t="s">
        <v>35</v>
      </c>
      <c r="K104" s="16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</row>
    <row r="105" spans="1:187" ht="31.5" customHeight="1">
      <c r="A105" s="25">
        <v>231</v>
      </c>
      <c r="B105" s="25">
        <v>32</v>
      </c>
      <c r="C105" s="25">
        <v>3631</v>
      </c>
      <c r="D105" s="38">
        <v>5171</v>
      </c>
      <c r="E105" s="27"/>
      <c r="F105" s="25"/>
      <c r="G105" s="53">
        <v>50000</v>
      </c>
      <c r="H105" s="54"/>
      <c r="I105" s="55"/>
      <c r="J105" s="593" t="s">
        <v>126</v>
      </c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  <c r="DX105" s="160"/>
      <c r="DY105" s="160"/>
      <c r="DZ105" s="160"/>
      <c r="EA105" s="160"/>
      <c r="EB105" s="160"/>
      <c r="EC105" s="160"/>
      <c r="ED105" s="160"/>
      <c r="EE105" s="160"/>
      <c r="EF105" s="160"/>
      <c r="EG105" s="160"/>
      <c r="EH105" s="160"/>
      <c r="EI105" s="160"/>
      <c r="EJ105" s="160"/>
      <c r="EK105" s="160"/>
      <c r="EL105" s="160"/>
      <c r="EM105" s="160"/>
      <c r="EN105" s="160"/>
      <c r="EO105" s="160"/>
      <c r="EP105" s="160"/>
      <c r="EQ105" s="160"/>
      <c r="ER105" s="160"/>
      <c r="ES105" s="160"/>
      <c r="ET105" s="160"/>
      <c r="EU105" s="160"/>
      <c r="EV105" s="160"/>
      <c r="EW105" s="160"/>
      <c r="EX105" s="160"/>
      <c r="EY105" s="160"/>
      <c r="EZ105" s="160"/>
      <c r="FA105" s="160"/>
      <c r="FB105" s="160"/>
      <c r="FC105" s="160"/>
      <c r="FD105" s="160"/>
      <c r="FE105" s="160"/>
      <c r="FF105" s="160"/>
      <c r="FG105" s="160"/>
      <c r="FH105" s="160"/>
      <c r="FI105" s="160"/>
      <c r="FJ105" s="160"/>
      <c r="FK105" s="160"/>
      <c r="FL105" s="160"/>
      <c r="FM105" s="160"/>
      <c r="FN105" s="160"/>
      <c r="FO105" s="160"/>
      <c r="FP105" s="160"/>
      <c r="FQ105" s="160"/>
      <c r="FR105" s="160"/>
      <c r="FS105" s="160"/>
      <c r="FT105" s="160"/>
      <c r="FU105" s="160"/>
      <c r="FV105" s="160"/>
      <c r="FW105" s="160"/>
      <c r="FX105" s="160"/>
      <c r="FY105" s="160"/>
      <c r="FZ105" s="160"/>
      <c r="GA105" s="160"/>
      <c r="GB105" s="160"/>
      <c r="GC105" s="160"/>
      <c r="GD105" s="160"/>
      <c r="GE105" s="160"/>
    </row>
    <row r="106" spans="1:187" s="103" customFormat="1" ht="31.5" customHeight="1" thickBot="1">
      <c r="A106" s="189">
        <v>231</v>
      </c>
      <c r="B106" s="189"/>
      <c r="C106" s="189">
        <v>3631</v>
      </c>
      <c r="D106" s="189"/>
      <c r="E106" s="190"/>
      <c r="F106" s="189"/>
      <c r="G106" s="191"/>
      <c r="H106" s="191">
        <f>G103+G104+G105</f>
        <v>150000</v>
      </c>
      <c r="I106" s="191"/>
      <c r="J106" s="600" t="s">
        <v>39</v>
      </c>
      <c r="K106" s="160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  <c r="EO106" s="194"/>
      <c r="EP106" s="194"/>
      <c r="EQ106" s="194"/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4"/>
      <c r="FD106" s="194"/>
      <c r="FE106" s="194"/>
      <c r="FF106" s="194"/>
      <c r="FG106" s="194"/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4"/>
      <c r="FS106" s="194"/>
      <c r="FT106" s="194"/>
      <c r="FU106" s="194"/>
      <c r="FV106" s="194"/>
      <c r="FW106" s="194"/>
      <c r="FX106" s="194"/>
      <c r="FY106" s="194"/>
      <c r="FZ106" s="194"/>
      <c r="GA106" s="194"/>
      <c r="GB106" s="194"/>
      <c r="GC106" s="194"/>
      <c r="GD106" s="194"/>
      <c r="GE106" s="194"/>
    </row>
    <row r="107" spans="1:187" s="66" customFormat="1" ht="31.5" customHeight="1">
      <c r="A107" s="460"/>
      <c r="B107" s="460"/>
      <c r="C107" s="460"/>
      <c r="D107" s="461"/>
      <c r="E107" s="462"/>
      <c r="F107" s="460"/>
      <c r="G107" s="463"/>
      <c r="H107" s="464"/>
      <c r="I107" s="463"/>
      <c r="J107" s="205" t="s">
        <v>186</v>
      </c>
      <c r="K107" s="160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</row>
    <row r="108" spans="1:187" ht="31.5" customHeight="1">
      <c r="A108" s="25">
        <v>231</v>
      </c>
      <c r="B108" s="25">
        <v>32</v>
      </c>
      <c r="C108" s="25">
        <v>3632</v>
      </c>
      <c r="D108" s="38">
        <v>5139</v>
      </c>
      <c r="E108" s="27"/>
      <c r="F108" s="25"/>
      <c r="G108" s="53">
        <v>15000</v>
      </c>
      <c r="H108" s="54"/>
      <c r="I108" s="55"/>
      <c r="J108" s="593" t="s">
        <v>204</v>
      </c>
      <c r="K108" s="16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</row>
    <row r="109" spans="1:187" ht="31.5" customHeight="1">
      <c r="A109" s="25">
        <v>231</v>
      </c>
      <c r="B109" s="25">
        <v>32</v>
      </c>
      <c r="C109" s="25">
        <v>3632</v>
      </c>
      <c r="D109" s="38">
        <v>5171</v>
      </c>
      <c r="E109" s="27"/>
      <c r="F109" s="25"/>
      <c r="G109" s="53">
        <v>500000</v>
      </c>
      <c r="H109" s="54"/>
      <c r="I109" s="55"/>
      <c r="J109" s="593" t="s">
        <v>272</v>
      </c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160"/>
      <c r="EE109" s="160"/>
      <c r="EF109" s="160"/>
      <c r="EG109" s="160"/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160"/>
      <c r="ER109" s="160"/>
      <c r="ES109" s="160"/>
      <c r="ET109" s="160"/>
      <c r="EU109" s="160"/>
      <c r="EV109" s="160"/>
      <c r="EW109" s="160"/>
      <c r="EX109" s="160"/>
      <c r="EY109" s="160"/>
      <c r="EZ109" s="160"/>
      <c r="FA109" s="160"/>
      <c r="FB109" s="160"/>
      <c r="FC109" s="160"/>
      <c r="FD109" s="160"/>
      <c r="FE109" s="160"/>
      <c r="FF109" s="160"/>
      <c r="FG109" s="160"/>
      <c r="FH109" s="160"/>
      <c r="FI109" s="160"/>
      <c r="FJ109" s="160"/>
      <c r="FK109" s="160"/>
      <c r="FL109" s="160"/>
      <c r="FM109" s="160"/>
      <c r="FN109" s="160"/>
      <c r="FO109" s="160"/>
      <c r="FP109" s="160"/>
      <c r="FQ109" s="160"/>
      <c r="FR109" s="160"/>
      <c r="FS109" s="160"/>
      <c r="FT109" s="160"/>
      <c r="FU109" s="160"/>
      <c r="FV109" s="160"/>
      <c r="FW109" s="160"/>
      <c r="FX109" s="160"/>
      <c r="FY109" s="160"/>
      <c r="FZ109" s="160"/>
      <c r="GA109" s="160"/>
      <c r="GB109" s="160"/>
      <c r="GC109" s="160"/>
      <c r="GD109" s="160"/>
      <c r="GE109" s="160"/>
    </row>
    <row r="110" spans="1:187" s="103" customFormat="1" ht="31.5" customHeight="1" thickBot="1">
      <c r="A110" s="189">
        <v>231</v>
      </c>
      <c r="B110" s="189"/>
      <c r="C110" s="189">
        <v>3632</v>
      </c>
      <c r="D110" s="189"/>
      <c r="E110" s="190"/>
      <c r="F110" s="189"/>
      <c r="G110" s="191"/>
      <c r="H110" s="191">
        <f>G108+G109</f>
        <v>515000</v>
      </c>
      <c r="I110" s="191"/>
      <c r="J110" s="600" t="s">
        <v>205</v>
      </c>
      <c r="K110" s="160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194"/>
      <c r="FG110" s="194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</row>
    <row r="111" spans="1:187" s="66" customFormat="1" ht="31.5" customHeight="1">
      <c r="A111" s="460"/>
      <c r="B111" s="460"/>
      <c r="C111" s="460"/>
      <c r="D111" s="461"/>
      <c r="E111" s="462"/>
      <c r="F111" s="460"/>
      <c r="G111" s="463"/>
      <c r="H111" s="464"/>
      <c r="I111" s="463"/>
      <c r="J111" s="205"/>
      <c r="K111" s="160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</row>
    <row r="112" spans="1:187" ht="31.5" customHeight="1">
      <c r="A112" s="25">
        <v>231</v>
      </c>
      <c r="B112" s="25">
        <v>32</v>
      </c>
      <c r="C112" s="25">
        <v>3639</v>
      </c>
      <c r="D112" s="38">
        <v>5132</v>
      </c>
      <c r="E112" s="27" t="s">
        <v>91</v>
      </c>
      <c r="F112" s="25"/>
      <c r="G112" s="53">
        <v>50000</v>
      </c>
      <c r="H112" s="54"/>
      <c r="I112" s="55"/>
      <c r="J112" s="593" t="s">
        <v>43</v>
      </c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160"/>
      <c r="ER112" s="160"/>
      <c r="ES112" s="160"/>
      <c r="ET112" s="160"/>
      <c r="EU112" s="160"/>
      <c r="EV112" s="160"/>
      <c r="EW112" s="160"/>
      <c r="EX112" s="160"/>
      <c r="EY112" s="160"/>
      <c r="EZ112" s="160"/>
      <c r="FA112" s="160"/>
      <c r="FB112" s="160"/>
      <c r="FC112" s="160"/>
      <c r="FD112" s="160"/>
      <c r="FE112" s="160"/>
      <c r="FF112" s="160"/>
      <c r="FG112" s="160"/>
      <c r="FH112" s="160"/>
      <c r="FI112" s="160"/>
      <c r="FJ112" s="160"/>
      <c r="FK112" s="160"/>
      <c r="FL112" s="160"/>
      <c r="FM112" s="160"/>
      <c r="FN112" s="160"/>
      <c r="FO112" s="160"/>
      <c r="FP112" s="160"/>
      <c r="FQ112" s="160"/>
      <c r="FR112" s="160"/>
      <c r="FS112" s="160"/>
      <c r="FT112" s="160"/>
      <c r="FU112" s="160"/>
      <c r="FV112" s="160"/>
      <c r="FW112" s="160"/>
      <c r="FX112" s="160"/>
      <c r="FY112" s="160"/>
      <c r="FZ112" s="160"/>
      <c r="GA112" s="160"/>
      <c r="GB112" s="160"/>
      <c r="GC112" s="160"/>
      <c r="GD112" s="160"/>
      <c r="GE112" s="160"/>
    </row>
    <row r="113" spans="1:187" ht="31.5" customHeight="1">
      <c r="A113" s="25">
        <v>231</v>
      </c>
      <c r="B113" s="25">
        <v>32</v>
      </c>
      <c r="C113" s="25">
        <v>3639</v>
      </c>
      <c r="D113" s="38">
        <v>5137</v>
      </c>
      <c r="E113" s="27" t="s">
        <v>91</v>
      </c>
      <c r="F113" s="25"/>
      <c r="G113" s="53">
        <v>200000</v>
      </c>
      <c r="H113" s="54"/>
      <c r="I113" s="55"/>
      <c r="J113" s="593" t="s">
        <v>75</v>
      </c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60"/>
      <c r="DG113" s="160"/>
      <c r="DH113" s="160"/>
      <c r="DI113" s="160"/>
      <c r="DJ113" s="160"/>
      <c r="DK113" s="160"/>
      <c r="DL113" s="160"/>
      <c r="DM113" s="160"/>
      <c r="DN113" s="160"/>
      <c r="DO113" s="160"/>
      <c r="DP113" s="160"/>
      <c r="DQ113" s="160"/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160"/>
      <c r="EE113" s="160"/>
      <c r="EF113" s="160"/>
      <c r="EG113" s="160"/>
      <c r="EH113" s="160"/>
      <c r="EI113" s="160"/>
      <c r="EJ113" s="160"/>
      <c r="EK113" s="160"/>
      <c r="EL113" s="160"/>
      <c r="EM113" s="160"/>
      <c r="EN113" s="160"/>
      <c r="EO113" s="160"/>
      <c r="EP113" s="160"/>
      <c r="EQ113" s="160"/>
      <c r="ER113" s="160"/>
      <c r="ES113" s="160"/>
      <c r="ET113" s="160"/>
      <c r="EU113" s="160"/>
      <c r="EV113" s="160"/>
      <c r="EW113" s="160"/>
      <c r="EX113" s="160"/>
      <c r="EY113" s="160"/>
      <c r="EZ113" s="160"/>
      <c r="FA113" s="160"/>
      <c r="FB113" s="160"/>
      <c r="FC113" s="160"/>
      <c r="FD113" s="160"/>
      <c r="FE113" s="160"/>
      <c r="FF113" s="160"/>
      <c r="FG113" s="160"/>
      <c r="FH113" s="160"/>
      <c r="FI113" s="160"/>
      <c r="FJ113" s="160"/>
      <c r="FK113" s="160"/>
      <c r="FL113" s="160"/>
      <c r="FM113" s="160"/>
      <c r="FN113" s="160"/>
      <c r="FO113" s="160"/>
      <c r="FP113" s="160"/>
      <c r="FQ113" s="160"/>
      <c r="FR113" s="160"/>
      <c r="FS113" s="160"/>
      <c r="FT113" s="160"/>
      <c r="FU113" s="160"/>
      <c r="FV113" s="160"/>
      <c r="FW113" s="160"/>
      <c r="FX113" s="160"/>
      <c r="FY113" s="160"/>
      <c r="FZ113" s="160"/>
      <c r="GA113" s="160"/>
      <c r="GB113" s="160"/>
      <c r="GC113" s="160"/>
      <c r="GD113" s="160"/>
      <c r="GE113" s="160"/>
    </row>
    <row r="114" spans="1:187" ht="31.5" customHeight="1">
      <c r="A114" s="25">
        <v>231</v>
      </c>
      <c r="B114" s="25">
        <v>32</v>
      </c>
      <c r="C114" s="25">
        <v>3639</v>
      </c>
      <c r="D114" s="38">
        <v>5139</v>
      </c>
      <c r="E114" s="27" t="s">
        <v>91</v>
      </c>
      <c r="F114" s="25"/>
      <c r="G114" s="53">
        <v>300000</v>
      </c>
      <c r="H114" s="54"/>
      <c r="I114" s="55"/>
      <c r="J114" s="593" t="s">
        <v>253</v>
      </c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60"/>
      <c r="DG114" s="160"/>
      <c r="DH114" s="160"/>
      <c r="DI114" s="160"/>
      <c r="DJ114" s="160"/>
      <c r="DK114" s="160"/>
      <c r="DL114" s="160"/>
      <c r="DM114" s="160"/>
      <c r="DN114" s="160"/>
      <c r="DO114" s="160"/>
      <c r="DP114" s="160"/>
      <c r="DQ114" s="160"/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0"/>
      <c r="EC114" s="160"/>
      <c r="ED114" s="160"/>
      <c r="EE114" s="160"/>
      <c r="EF114" s="160"/>
      <c r="EG114" s="160"/>
      <c r="EH114" s="160"/>
      <c r="EI114" s="160"/>
      <c r="EJ114" s="160"/>
      <c r="EK114" s="160"/>
      <c r="EL114" s="160"/>
      <c r="EM114" s="160"/>
      <c r="EN114" s="160"/>
      <c r="EO114" s="160"/>
      <c r="EP114" s="160"/>
      <c r="EQ114" s="160"/>
      <c r="ER114" s="160"/>
      <c r="ES114" s="160"/>
      <c r="ET114" s="160"/>
      <c r="EU114" s="160"/>
      <c r="EV114" s="160"/>
      <c r="EW114" s="160"/>
      <c r="EX114" s="160"/>
      <c r="EY114" s="160"/>
      <c r="EZ114" s="160"/>
      <c r="FA114" s="160"/>
      <c r="FB114" s="160"/>
      <c r="FC114" s="160"/>
      <c r="FD114" s="160"/>
      <c r="FE114" s="160"/>
      <c r="FF114" s="160"/>
      <c r="FG114" s="160"/>
      <c r="FH114" s="160"/>
      <c r="FI114" s="160"/>
      <c r="FJ114" s="160"/>
      <c r="FK114" s="160"/>
      <c r="FL114" s="160"/>
      <c r="FM114" s="160"/>
      <c r="FN114" s="160"/>
      <c r="FO114" s="160"/>
      <c r="FP114" s="160"/>
      <c r="FQ114" s="160"/>
      <c r="FR114" s="160"/>
      <c r="FS114" s="160"/>
      <c r="FT114" s="160"/>
      <c r="FU114" s="160"/>
      <c r="FV114" s="160"/>
      <c r="FW114" s="160"/>
      <c r="FX114" s="160"/>
      <c r="FY114" s="160"/>
      <c r="FZ114" s="160"/>
      <c r="GA114" s="160"/>
      <c r="GB114" s="160"/>
      <c r="GC114" s="160"/>
      <c r="GD114" s="160"/>
      <c r="GE114" s="160"/>
    </row>
    <row r="115" spans="1:187" ht="31.5" customHeight="1">
      <c r="A115" s="25">
        <v>231</v>
      </c>
      <c r="B115" s="25">
        <v>32</v>
      </c>
      <c r="C115" s="25">
        <v>3639</v>
      </c>
      <c r="D115" s="38">
        <v>5151</v>
      </c>
      <c r="E115" s="27" t="s">
        <v>91</v>
      </c>
      <c r="F115" s="25"/>
      <c r="G115" s="53">
        <v>30000</v>
      </c>
      <c r="H115" s="54"/>
      <c r="I115" s="55"/>
      <c r="J115" s="593" t="s">
        <v>14</v>
      </c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60"/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160"/>
      <c r="EE115" s="160"/>
      <c r="EF115" s="160"/>
      <c r="EG115" s="160"/>
      <c r="EH115" s="160"/>
      <c r="EI115" s="160"/>
      <c r="EJ115" s="160"/>
      <c r="EK115" s="160"/>
      <c r="EL115" s="160"/>
      <c r="EM115" s="160"/>
      <c r="EN115" s="160"/>
      <c r="EO115" s="160"/>
      <c r="EP115" s="160"/>
      <c r="EQ115" s="160"/>
      <c r="ER115" s="160"/>
      <c r="ES115" s="160"/>
      <c r="ET115" s="160"/>
      <c r="EU115" s="160"/>
      <c r="EV115" s="160"/>
      <c r="EW115" s="160"/>
      <c r="EX115" s="160"/>
      <c r="EY115" s="160"/>
      <c r="EZ115" s="160"/>
      <c r="FA115" s="160"/>
      <c r="FB115" s="160"/>
      <c r="FC115" s="160"/>
      <c r="FD115" s="160"/>
      <c r="FE115" s="160"/>
      <c r="FF115" s="160"/>
      <c r="FG115" s="160"/>
      <c r="FH115" s="160"/>
      <c r="FI115" s="160"/>
      <c r="FJ115" s="160"/>
      <c r="FK115" s="160"/>
      <c r="FL115" s="160"/>
      <c r="FM115" s="160"/>
      <c r="FN115" s="160"/>
      <c r="FO115" s="160"/>
      <c r="FP115" s="160"/>
      <c r="FQ115" s="160"/>
      <c r="FR115" s="160"/>
      <c r="FS115" s="160"/>
      <c r="FT115" s="160"/>
      <c r="FU115" s="160"/>
      <c r="FV115" s="160"/>
      <c r="FW115" s="160"/>
      <c r="FX115" s="160"/>
      <c r="FY115" s="160"/>
      <c r="FZ115" s="160"/>
      <c r="GA115" s="160"/>
      <c r="GB115" s="160"/>
      <c r="GC115" s="160"/>
      <c r="GD115" s="160"/>
      <c r="GE115" s="160"/>
    </row>
    <row r="116" spans="1:187" ht="31.5" customHeight="1">
      <c r="A116" s="25">
        <v>231</v>
      </c>
      <c r="B116" s="25">
        <v>32</v>
      </c>
      <c r="C116" s="25">
        <v>3639</v>
      </c>
      <c r="D116" s="38">
        <v>5154</v>
      </c>
      <c r="E116" s="27" t="s">
        <v>91</v>
      </c>
      <c r="F116" s="25"/>
      <c r="G116" s="53">
        <v>700000</v>
      </c>
      <c r="H116" s="54"/>
      <c r="I116" s="55"/>
      <c r="J116" s="593" t="s">
        <v>187</v>
      </c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160"/>
      <c r="EE116" s="160"/>
      <c r="EF116" s="160"/>
      <c r="EG116" s="160"/>
      <c r="EH116" s="160"/>
      <c r="EI116" s="160"/>
      <c r="EJ116" s="160"/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0"/>
      <c r="EU116" s="160"/>
      <c r="EV116" s="160"/>
      <c r="EW116" s="160"/>
      <c r="EX116" s="160"/>
      <c r="EY116" s="160"/>
      <c r="EZ116" s="160"/>
      <c r="FA116" s="160"/>
      <c r="FB116" s="160"/>
      <c r="FC116" s="160"/>
      <c r="FD116" s="160"/>
      <c r="FE116" s="160"/>
      <c r="FF116" s="160"/>
      <c r="FG116" s="160"/>
      <c r="FH116" s="160"/>
      <c r="FI116" s="160"/>
      <c r="FJ116" s="160"/>
      <c r="FK116" s="160"/>
      <c r="FL116" s="160"/>
      <c r="FM116" s="160"/>
      <c r="FN116" s="160"/>
      <c r="FO116" s="160"/>
      <c r="FP116" s="160"/>
      <c r="FQ116" s="160"/>
      <c r="FR116" s="160"/>
      <c r="FS116" s="160"/>
      <c r="FT116" s="160"/>
      <c r="FU116" s="160"/>
      <c r="FV116" s="160"/>
      <c r="FW116" s="160"/>
      <c r="FX116" s="160"/>
      <c r="FY116" s="160"/>
      <c r="FZ116" s="160"/>
      <c r="GA116" s="160"/>
      <c r="GB116" s="160"/>
      <c r="GC116" s="160"/>
      <c r="GD116" s="160"/>
      <c r="GE116" s="160"/>
    </row>
    <row r="117" spans="1:187" ht="31.5" customHeight="1">
      <c r="A117" s="25">
        <v>231</v>
      </c>
      <c r="B117" s="25">
        <v>32</v>
      </c>
      <c r="C117" s="25">
        <v>3639</v>
      </c>
      <c r="D117" s="38">
        <v>5167</v>
      </c>
      <c r="E117" s="27" t="s">
        <v>91</v>
      </c>
      <c r="F117" s="25"/>
      <c r="G117" s="53">
        <v>15000</v>
      </c>
      <c r="H117" s="54"/>
      <c r="I117" s="55"/>
      <c r="J117" s="593" t="s">
        <v>44</v>
      </c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160"/>
      <c r="DG117" s="160"/>
      <c r="DH117" s="160"/>
      <c r="DI117" s="160"/>
      <c r="DJ117" s="160"/>
      <c r="DK117" s="160"/>
      <c r="DL117" s="160"/>
      <c r="DM117" s="160"/>
      <c r="DN117" s="160"/>
      <c r="DO117" s="160"/>
      <c r="DP117" s="160"/>
      <c r="DQ117" s="160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  <c r="EB117" s="160"/>
      <c r="EC117" s="160"/>
      <c r="ED117" s="160"/>
      <c r="EE117" s="160"/>
      <c r="EF117" s="160"/>
      <c r="EG117" s="160"/>
      <c r="EH117" s="160"/>
      <c r="EI117" s="160"/>
      <c r="EJ117" s="160"/>
      <c r="EK117" s="160"/>
      <c r="EL117" s="160"/>
      <c r="EM117" s="160"/>
      <c r="EN117" s="160"/>
      <c r="EO117" s="160"/>
      <c r="EP117" s="160"/>
      <c r="EQ117" s="160"/>
      <c r="ER117" s="160"/>
      <c r="ES117" s="160"/>
      <c r="ET117" s="160"/>
      <c r="EU117" s="160"/>
      <c r="EV117" s="160"/>
      <c r="EW117" s="160"/>
      <c r="EX117" s="160"/>
      <c r="EY117" s="160"/>
      <c r="EZ117" s="160"/>
      <c r="FA117" s="160"/>
      <c r="FB117" s="160"/>
      <c r="FC117" s="160"/>
      <c r="FD117" s="160"/>
      <c r="FE117" s="160"/>
      <c r="FF117" s="160"/>
      <c r="FG117" s="160"/>
      <c r="FH117" s="160"/>
      <c r="FI117" s="160"/>
      <c r="FJ117" s="160"/>
      <c r="FK117" s="160"/>
      <c r="FL117" s="160"/>
      <c r="FM117" s="160"/>
      <c r="FN117" s="160"/>
      <c r="FO117" s="160"/>
      <c r="FP117" s="160"/>
      <c r="FQ117" s="160"/>
      <c r="FR117" s="160"/>
      <c r="FS117" s="160"/>
      <c r="FT117" s="160"/>
      <c r="FU117" s="160"/>
      <c r="FV117" s="160"/>
      <c r="FW117" s="160"/>
      <c r="FX117" s="160"/>
      <c r="FY117" s="160"/>
      <c r="FZ117" s="160"/>
      <c r="GA117" s="160"/>
      <c r="GB117" s="160"/>
      <c r="GC117" s="160"/>
      <c r="GD117" s="160"/>
      <c r="GE117" s="160"/>
    </row>
    <row r="118" spans="1:187" ht="31.5" customHeight="1">
      <c r="A118" s="25">
        <v>231</v>
      </c>
      <c r="B118" s="25">
        <v>32</v>
      </c>
      <c r="C118" s="25">
        <v>3639</v>
      </c>
      <c r="D118" s="38">
        <v>5169</v>
      </c>
      <c r="E118" s="27" t="s">
        <v>91</v>
      </c>
      <c r="F118" s="25"/>
      <c r="G118" s="53">
        <v>1800000</v>
      </c>
      <c r="H118" s="54"/>
      <c r="I118" s="55"/>
      <c r="J118" s="593" t="s">
        <v>296</v>
      </c>
      <c r="K118" s="194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160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160"/>
      <c r="EE118" s="160"/>
      <c r="EF118" s="160"/>
      <c r="EG118" s="160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  <c r="EV118" s="160"/>
      <c r="EW118" s="160"/>
      <c r="EX118" s="160"/>
      <c r="EY118" s="160"/>
      <c r="EZ118" s="160"/>
      <c r="FA118" s="160"/>
      <c r="FB118" s="160"/>
      <c r="FC118" s="160"/>
      <c r="FD118" s="160"/>
      <c r="FE118" s="160"/>
      <c r="FF118" s="160"/>
      <c r="FG118" s="160"/>
      <c r="FH118" s="160"/>
      <c r="FI118" s="160"/>
      <c r="FJ118" s="160"/>
      <c r="FK118" s="160"/>
      <c r="FL118" s="160"/>
      <c r="FM118" s="160"/>
      <c r="FN118" s="160"/>
      <c r="FO118" s="160"/>
      <c r="FP118" s="160"/>
      <c r="FQ118" s="160"/>
      <c r="FR118" s="160"/>
      <c r="FS118" s="160"/>
      <c r="FT118" s="160"/>
      <c r="FU118" s="160"/>
      <c r="FV118" s="160"/>
      <c r="FW118" s="160"/>
      <c r="FX118" s="160"/>
      <c r="FY118" s="160"/>
      <c r="FZ118" s="160"/>
      <c r="GA118" s="160"/>
      <c r="GB118" s="160"/>
      <c r="GC118" s="160"/>
      <c r="GD118" s="160"/>
      <c r="GE118" s="160"/>
    </row>
    <row r="119" spans="1:187" ht="36.75" customHeight="1">
      <c r="A119" s="25">
        <v>231</v>
      </c>
      <c r="B119" s="25">
        <v>32</v>
      </c>
      <c r="C119" s="25">
        <v>3639</v>
      </c>
      <c r="D119" s="38">
        <v>5171</v>
      </c>
      <c r="E119" s="27" t="s">
        <v>91</v>
      </c>
      <c r="F119" s="25"/>
      <c r="G119" s="53">
        <v>1000000</v>
      </c>
      <c r="H119" s="54"/>
      <c r="I119" s="55"/>
      <c r="J119" s="593" t="s">
        <v>289</v>
      </c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160"/>
      <c r="DG119" s="160"/>
      <c r="DH119" s="160"/>
      <c r="DI119" s="160"/>
      <c r="DJ119" s="160"/>
      <c r="DK119" s="160"/>
      <c r="DL119" s="160"/>
      <c r="DM119" s="160"/>
      <c r="DN119" s="160"/>
      <c r="DO119" s="160"/>
      <c r="DP119" s="160"/>
      <c r="DQ119" s="160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  <c r="EB119" s="160"/>
      <c r="EC119" s="160"/>
      <c r="ED119" s="160"/>
      <c r="EE119" s="160"/>
      <c r="EF119" s="160"/>
      <c r="EG119" s="160"/>
      <c r="EH119" s="160"/>
      <c r="EI119" s="160"/>
      <c r="EJ119" s="160"/>
      <c r="EK119" s="160"/>
      <c r="EL119" s="160"/>
      <c r="EM119" s="160"/>
      <c r="EN119" s="160"/>
      <c r="EO119" s="160"/>
      <c r="EP119" s="160"/>
      <c r="EQ119" s="160"/>
      <c r="ER119" s="160"/>
      <c r="ES119" s="160"/>
      <c r="ET119" s="160"/>
      <c r="EU119" s="160"/>
      <c r="EV119" s="160"/>
      <c r="EW119" s="160"/>
      <c r="EX119" s="160"/>
      <c r="EY119" s="160"/>
      <c r="EZ119" s="160"/>
      <c r="FA119" s="160"/>
      <c r="FB119" s="160"/>
      <c r="FC119" s="160"/>
      <c r="FD119" s="160"/>
      <c r="FE119" s="160"/>
      <c r="FF119" s="160"/>
      <c r="FG119" s="160"/>
      <c r="FH119" s="160"/>
      <c r="FI119" s="160"/>
      <c r="FJ119" s="160"/>
      <c r="FK119" s="160"/>
      <c r="FL119" s="160"/>
      <c r="FM119" s="160"/>
      <c r="FN119" s="160"/>
      <c r="FO119" s="160"/>
      <c r="FP119" s="160"/>
      <c r="FQ119" s="160"/>
      <c r="FR119" s="160"/>
      <c r="FS119" s="160"/>
      <c r="FT119" s="160"/>
      <c r="FU119" s="160"/>
      <c r="FV119" s="160"/>
      <c r="FW119" s="160"/>
      <c r="FX119" s="160"/>
      <c r="FY119" s="160"/>
      <c r="FZ119" s="160"/>
      <c r="GA119" s="160"/>
      <c r="GB119" s="160"/>
      <c r="GC119" s="160"/>
      <c r="GD119" s="160"/>
      <c r="GE119" s="160"/>
    </row>
    <row r="120" spans="1:187" ht="31.5" customHeight="1">
      <c r="A120" s="25">
        <v>231</v>
      </c>
      <c r="B120" s="25"/>
      <c r="C120" s="25">
        <v>3639</v>
      </c>
      <c r="D120" s="38"/>
      <c r="E120" s="33" t="s">
        <v>91</v>
      </c>
      <c r="F120" s="34"/>
      <c r="G120" s="56"/>
      <c r="H120" s="57"/>
      <c r="I120" s="56">
        <f>G112+G113+G114+G115+G116+G117+G118+G119</f>
        <v>4095000</v>
      </c>
      <c r="J120" s="602" t="s">
        <v>46</v>
      </c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160"/>
      <c r="DG120" s="160"/>
      <c r="DH120" s="160"/>
      <c r="DI120" s="160"/>
      <c r="DJ120" s="160"/>
      <c r="DK120" s="160"/>
      <c r="DL120" s="160"/>
      <c r="DM120" s="160"/>
      <c r="DN120" s="160"/>
      <c r="DO120" s="160"/>
      <c r="DP120" s="160"/>
      <c r="DQ120" s="160"/>
      <c r="DR120" s="160"/>
      <c r="DS120" s="160"/>
      <c r="DT120" s="160"/>
      <c r="DU120" s="160"/>
      <c r="DV120" s="160"/>
      <c r="DW120" s="160"/>
      <c r="DX120" s="160"/>
      <c r="DY120" s="160"/>
      <c r="DZ120" s="160"/>
      <c r="EA120" s="160"/>
      <c r="EB120" s="160"/>
      <c r="EC120" s="160"/>
      <c r="ED120" s="160"/>
      <c r="EE120" s="160"/>
      <c r="EF120" s="160"/>
      <c r="EG120" s="160"/>
      <c r="EH120" s="160"/>
      <c r="EI120" s="160"/>
      <c r="EJ120" s="160"/>
      <c r="EK120" s="160"/>
      <c r="EL120" s="160"/>
      <c r="EM120" s="160"/>
      <c r="EN120" s="160"/>
      <c r="EO120" s="160"/>
      <c r="EP120" s="160"/>
      <c r="EQ120" s="160"/>
      <c r="ER120" s="160"/>
      <c r="ES120" s="160"/>
      <c r="ET120" s="160"/>
      <c r="EU120" s="160"/>
      <c r="EV120" s="160"/>
      <c r="EW120" s="160"/>
      <c r="EX120" s="160"/>
      <c r="EY120" s="160"/>
      <c r="EZ120" s="160"/>
      <c r="FA120" s="160"/>
      <c r="FB120" s="160"/>
      <c r="FC120" s="160"/>
      <c r="FD120" s="160"/>
      <c r="FE120" s="160"/>
      <c r="FF120" s="160"/>
      <c r="FG120" s="160"/>
      <c r="FH120" s="160"/>
      <c r="FI120" s="160"/>
      <c r="FJ120" s="160"/>
      <c r="FK120" s="160"/>
      <c r="FL120" s="160"/>
      <c r="FM120" s="160"/>
      <c r="FN120" s="160"/>
      <c r="FO120" s="160"/>
      <c r="FP120" s="160"/>
      <c r="FQ120" s="160"/>
      <c r="FR120" s="160"/>
      <c r="FS120" s="160"/>
      <c r="FT120" s="160"/>
      <c r="FU120" s="160"/>
      <c r="FV120" s="160"/>
      <c r="FW120" s="160"/>
      <c r="FX120" s="160"/>
      <c r="FY120" s="160"/>
      <c r="FZ120" s="160"/>
      <c r="GA120" s="160"/>
      <c r="GB120" s="160"/>
      <c r="GC120" s="160"/>
      <c r="GD120" s="160"/>
      <c r="GE120" s="160"/>
    </row>
    <row r="121" spans="1:187" ht="31.5" customHeight="1">
      <c r="A121" s="25">
        <v>231</v>
      </c>
      <c r="B121" s="25">
        <v>32</v>
      </c>
      <c r="C121" s="25">
        <v>3639</v>
      </c>
      <c r="D121" s="38">
        <v>5139</v>
      </c>
      <c r="E121" s="27" t="s">
        <v>109</v>
      </c>
      <c r="F121" s="25"/>
      <c r="G121" s="53">
        <v>100000</v>
      </c>
      <c r="H121" s="54"/>
      <c r="I121" s="55"/>
      <c r="J121" s="603" t="s">
        <v>188</v>
      </c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160"/>
      <c r="CM121" s="160"/>
      <c r="CN121" s="160"/>
      <c r="CO121" s="160"/>
      <c r="CP121" s="160"/>
      <c r="CQ121" s="160"/>
      <c r="CR121" s="160"/>
      <c r="CS121" s="160"/>
      <c r="CT121" s="160"/>
      <c r="CU121" s="160"/>
      <c r="CV121" s="160"/>
      <c r="CW121" s="160"/>
      <c r="CX121" s="160"/>
      <c r="CY121" s="160"/>
      <c r="CZ121" s="160"/>
      <c r="DA121" s="160"/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0"/>
      <c r="DL121" s="160"/>
      <c r="DM121" s="160"/>
      <c r="DN121" s="160"/>
      <c r="DO121" s="160"/>
      <c r="DP121" s="160"/>
      <c r="DQ121" s="160"/>
      <c r="DR121" s="160"/>
      <c r="DS121" s="160"/>
      <c r="DT121" s="160"/>
      <c r="DU121" s="160"/>
      <c r="DV121" s="160"/>
      <c r="DW121" s="160"/>
      <c r="DX121" s="160"/>
      <c r="DY121" s="160"/>
      <c r="DZ121" s="160"/>
      <c r="EA121" s="160"/>
      <c r="EB121" s="160"/>
      <c r="EC121" s="160"/>
      <c r="ED121" s="160"/>
      <c r="EE121" s="160"/>
      <c r="EF121" s="160"/>
      <c r="EG121" s="160"/>
      <c r="EH121" s="160"/>
      <c r="EI121" s="160"/>
      <c r="EJ121" s="160"/>
      <c r="EK121" s="160"/>
      <c r="EL121" s="160"/>
      <c r="EM121" s="160"/>
      <c r="EN121" s="160"/>
      <c r="EO121" s="160"/>
      <c r="EP121" s="160"/>
      <c r="EQ121" s="160"/>
      <c r="ER121" s="160"/>
      <c r="ES121" s="160"/>
      <c r="ET121" s="160"/>
      <c r="EU121" s="160"/>
      <c r="EV121" s="160"/>
      <c r="EW121" s="160"/>
      <c r="EX121" s="160"/>
      <c r="EY121" s="160"/>
      <c r="EZ121" s="160"/>
      <c r="FA121" s="160"/>
      <c r="FB121" s="160"/>
      <c r="FC121" s="160"/>
      <c r="FD121" s="160"/>
      <c r="FE121" s="160"/>
      <c r="FF121" s="160"/>
      <c r="FG121" s="160"/>
      <c r="FH121" s="160"/>
      <c r="FI121" s="160"/>
      <c r="FJ121" s="160"/>
      <c r="FK121" s="160"/>
      <c r="FL121" s="160"/>
      <c r="FM121" s="160"/>
      <c r="FN121" s="160"/>
      <c r="FO121" s="160"/>
      <c r="FP121" s="160"/>
      <c r="FQ121" s="160"/>
      <c r="FR121" s="160"/>
      <c r="FS121" s="160"/>
      <c r="FT121" s="160"/>
      <c r="FU121" s="160"/>
      <c r="FV121" s="160"/>
      <c r="FW121" s="160"/>
      <c r="FX121" s="160"/>
      <c r="FY121" s="160"/>
      <c r="FZ121" s="160"/>
      <c r="GA121" s="160"/>
      <c r="GB121" s="160"/>
      <c r="GC121" s="160"/>
      <c r="GD121" s="160"/>
      <c r="GE121" s="160"/>
    </row>
    <row r="122" spans="1:187" ht="31.5" customHeight="1">
      <c r="A122" s="25">
        <v>231</v>
      </c>
      <c r="B122" s="25">
        <v>32</v>
      </c>
      <c r="C122" s="25">
        <v>3639</v>
      </c>
      <c r="D122" s="38">
        <v>5156</v>
      </c>
      <c r="E122" s="27" t="s">
        <v>109</v>
      </c>
      <c r="F122" s="25"/>
      <c r="G122" s="53">
        <v>265000</v>
      </c>
      <c r="H122" s="54"/>
      <c r="I122" s="55"/>
      <c r="J122" s="593" t="s">
        <v>110</v>
      </c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160"/>
      <c r="CM122" s="160"/>
      <c r="CN122" s="160"/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160"/>
      <c r="DG122" s="160"/>
      <c r="DH122" s="160"/>
      <c r="DI122" s="160"/>
      <c r="DJ122" s="160"/>
      <c r="DK122" s="160"/>
      <c r="DL122" s="160"/>
      <c r="DM122" s="160"/>
      <c r="DN122" s="160"/>
      <c r="DO122" s="160"/>
      <c r="DP122" s="160"/>
      <c r="DQ122" s="160"/>
      <c r="DR122" s="160"/>
      <c r="DS122" s="160"/>
      <c r="DT122" s="160"/>
      <c r="DU122" s="160"/>
      <c r="DV122" s="160"/>
      <c r="DW122" s="160"/>
      <c r="DX122" s="160"/>
      <c r="DY122" s="160"/>
      <c r="DZ122" s="160"/>
      <c r="EA122" s="160"/>
      <c r="EB122" s="160"/>
      <c r="EC122" s="160"/>
      <c r="ED122" s="160"/>
      <c r="EE122" s="160"/>
      <c r="EF122" s="160"/>
      <c r="EG122" s="160"/>
      <c r="EH122" s="160"/>
      <c r="EI122" s="160"/>
      <c r="EJ122" s="160"/>
      <c r="EK122" s="160"/>
      <c r="EL122" s="160"/>
      <c r="EM122" s="160"/>
      <c r="EN122" s="160"/>
      <c r="EO122" s="160"/>
      <c r="EP122" s="160"/>
      <c r="EQ122" s="160"/>
      <c r="ER122" s="160"/>
      <c r="ES122" s="160"/>
      <c r="ET122" s="160"/>
      <c r="EU122" s="160"/>
      <c r="EV122" s="160"/>
      <c r="EW122" s="160"/>
      <c r="EX122" s="160"/>
      <c r="EY122" s="160"/>
      <c r="EZ122" s="160"/>
      <c r="FA122" s="160"/>
      <c r="FB122" s="160"/>
      <c r="FC122" s="160"/>
      <c r="FD122" s="160"/>
      <c r="FE122" s="160"/>
      <c r="FF122" s="160"/>
      <c r="FG122" s="160"/>
      <c r="FH122" s="160"/>
      <c r="FI122" s="160"/>
      <c r="FJ122" s="160"/>
      <c r="FK122" s="160"/>
      <c r="FL122" s="160"/>
      <c r="FM122" s="160"/>
      <c r="FN122" s="160"/>
      <c r="FO122" s="160"/>
      <c r="FP122" s="160"/>
      <c r="FQ122" s="160"/>
      <c r="FR122" s="160"/>
      <c r="FS122" s="160"/>
      <c r="FT122" s="160"/>
      <c r="FU122" s="160"/>
      <c r="FV122" s="160"/>
      <c r="FW122" s="160"/>
      <c r="FX122" s="160"/>
      <c r="FY122" s="160"/>
      <c r="FZ122" s="160"/>
      <c r="GA122" s="160"/>
      <c r="GB122" s="160"/>
      <c r="GC122" s="160"/>
      <c r="GD122" s="160"/>
      <c r="GE122" s="160"/>
    </row>
    <row r="123" spans="1:187" ht="31.5" customHeight="1">
      <c r="A123" s="25">
        <v>231</v>
      </c>
      <c r="B123" s="25">
        <v>32</v>
      </c>
      <c r="C123" s="25">
        <v>3639</v>
      </c>
      <c r="D123" s="38">
        <v>5169</v>
      </c>
      <c r="E123" s="27" t="s">
        <v>109</v>
      </c>
      <c r="F123" s="25"/>
      <c r="G123" s="53">
        <v>100000</v>
      </c>
      <c r="H123" s="54"/>
      <c r="I123" s="55"/>
      <c r="J123" s="593" t="s">
        <v>36</v>
      </c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160"/>
      <c r="CM123" s="160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60"/>
      <c r="DG123" s="160"/>
      <c r="DH123" s="160"/>
      <c r="DI123" s="160"/>
      <c r="DJ123" s="160"/>
      <c r="DK123" s="160"/>
      <c r="DL123" s="160"/>
      <c r="DM123" s="160"/>
      <c r="DN123" s="160"/>
      <c r="DO123" s="160"/>
      <c r="DP123" s="160"/>
      <c r="DQ123" s="160"/>
      <c r="DR123" s="160"/>
      <c r="DS123" s="160"/>
      <c r="DT123" s="160"/>
      <c r="DU123" s="160"/>
      <c r="DV123" s="160"/>
      <c r="DW123" s="160"/>
      <c r="DX123" s="160"/>
      <c r="DY123" s="160"/>
      <c r="DZ123" s="160"/>
      <c r="EA123" s="160"/>
      <c r="EB123" s="160"/>
      <c r="EC123" s="160"/>
      <c r="ED123" s="160"/>
      <c r="EE123" s="160"/>
      <c r="EF123" s="160"/>
      <c r="EG123" s="160"/>
      <c r="EH123" s="160"/>
      <c r="EI123" s="160"/>
      <c r="EJ123" s="160"/>
      <c r="EK123" s="160"/>
      <c r="EL123" s="160"/>
      <c r="EM123" s="160"/>
      <c r="EN123" s="160"/>
      <c r="EO123" s="160"/>
      <c r="EP123" s="160"/>
      <c r="EQ123" s="160"/>
      <c r="ER123" s="160"/>
      <c r="ES123" s="160"/>
      <c r="ET123" s="160"/>
      <c r="EU123" s="160"/>
      <c r="EV123" s="160"/>
      <c r="EW123" s="160"/>
      <c r="EX123" s="160"/>
      <c r="EY123" s="160"/>
      <c r="EZ123" s="160"/>
      <c r="FA123" s="160"/>
      <c r="FB123" s="160"/>
      <c r="FC123" s="160"/>
      <c r="FD123" s="160"/>
      <c r="FE123" s="160"/>
      <c r="FF123" s="160"/>
      <c r="FG123" s="160"/>
      <c r="FH123" s="160"/>
      <c r="FI123" s="160"/>
      <c r="FJ123" s="160"/>
      <c r="FK123" s="160"/>
      <c r="FL123" s="160"/>
      <c r="FM123" s="160"/>
      <c r="FN123" s="160"/>
      <c r="FO123" s="160"/>
      <c r="FP123" s="160"/>
      <c r="FQ123" s="160"/>
      <c r="FR123" s="160"/>
      <c r="FS123" s="160"/>
      <c r="FT123" s="160"/>
      <c r="FU123" s="160"/>
      <c r="FV123" s="160"/>
      <c r="FW123" s="160"/>
      <c r="FX123" s="160"/>
      <c r="FY123" s="160"/>
      <c r="FZ123" s="160"/>
      <c r="GA123" s="160"/>
      <c r="GB123" s="160"/>
      <c r="GC123" s="160"/>
      <c r="GD123" s="160"/>
      <c r="GE123" s="160"/>
    </row>
    <row r="124" spans="1:187" ht="31.5" customHeight="1">
      <c r="A124" s="25">
        <v>231</v>
      </c>
      <c r="B124" s="25">
        <v>32</v>
      </c>
      <c r="C124" s="25">
        <v>3639</v>
      </c>
      <c r="D124" s="38">
        <v>5171</v>
      </c>
      <c r="E124" s="27" t="s">
        <v>109</v>
      </c>
      <c r="F124" s="25"/>
      <c r="G124" s="53">
        <v>200000</v>
      </c>
      <c r="H124" s="54"/>
      <c r="I124" s="55"/>
      <c r="J124" s="593" t="s">
        <v>189</v>
      </c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160"/>
      <c r="CM124" s="160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60"/>
      <c r="CX124" s="160"/>
      <c r="CY124" s="160"/>
      <c r="CZ124" s="160"/>
      <c r="DA124" s="160"/>
      <c r="DB124" s="160"/>
      <c r="DC124" s="160"/>
      <c r="DD124" s="160"/>
      <c r="DE124" s="160"/>
      <c r="DF124" s="160"/>
      <c r="DG124" s="160"/>
      <c r="DH124" s="160"/>
      <c r="DI124" s="160"/>
      <c r="DJ124" s="160"/>
      <c r="DK124" s="160"/>
      <c r="DL124" s="160"/>
      <c r="DM124" s="160"/>
      <c r="DN124" s="160"/>
      <c r="DO124" s="160"/>
      <c r="DP124" s="160"/>
      <c r="DQ124" s="160"/>
      <c r="DR124" s="160"/>
      <c r="DS124" s="160"/>
      <c r="DT124" s="160"/>
      <c r="DU124" s="160"/>
      <c r="DV124" s="160"/>
      <c r="DW124" s="160"/>
      <c r="DX124" s="160"/>
      <c r="DY124" s="160"/>
      <c r="DZ124" s="160"/>
      <c r="EA124" s="160"/>
      <c r="EB124" s="160"/>
      <c r="EC124" s="160"/>
      <c r="ED124" s="160"/>
      <c r="EE124" s="160"/>
      <c r="EF124" s="160"/>
      <c r="EG124" s="160"/>
      <c r="EH124" s="160"/>
      <c r="EI124" s="160"/>
      <c r="EJ124" s="160"/>
      <c r="EK124" s="160"/>
      <c r="EL124" s="160"/>
      <c r="EM124" s="160"/>
      <c r="EN124" s="160"/>
      <c r="EO124" s="160"/>
      <c r="EP124" s="160"/>
      <c r="EQ124" s="160"/>
      <c r="ER124" s="160"/>
      <c r="ES124" s="160"/>
      <c r="ET124" s="160"/>
      <c r="EU124" s="160"/>
      <c r="EV124" s="160"/>
      <c r="EW124" s="160"/>
      <c r="EX124" s="160"/>
      <c r="EY124" s="160"/>
      <c r="EZ124" s="160"/>
      <c r="FA124" s="160"/>
      <c r="FB124" s="160"/>
      <c r="FC124" s="160"/>
      <c r="FD124" s="160"/>
      <c r="FE124" s="160"/>
      <c r="FF124" s="160"/>
      <c r="FG124" s="160"/>
      <c r="FH124" s="160"/>
      <c r="FI124" s="160"/>
      <c r="FJ124" s="160"/>
      <c r="FK124" s="160"/>
      <c r="FL124" s="160"/>
      <c r="FM124" s="160"/>
      <c r="FN124" s="160"/>
      <c r="FO124" s="160"/>
      <c r="FP124" s="160"/>
      <c r="FQ124" s="160"/>
      <c r="FR124" s="160"/>
      <c r="FS124" s="160"/>
      <c r="FT124" s="160"/>
      <c r="FU124" s="160"/>
      <c r="FV124" s="160"/>
      <c r="FW124" s="160"/>
      <c r="FX124" s="160"/>
      <c r="FY124" s="160"/>
      <c r="FZ124" s="160"/>
      <c r="GA124" s="160"/>
      <c r="GB124" s="160"/>
      <c r="GC124" s="160"/>
      <c r="GD124" s="160"/>
      <c r="GE124" s="160"/>
    </row>
    <row r="125" spans="1:187" ht="31.5" customHeight="1">
      <c r="A125" s="25">
        <v>231</v>
      </c>
      <c r="B125" s="25"/>
      <c r="C125" s="25">
        <v>3639</v>
      </c>
      <c r="D125" s="38"/>
      <c r="E125" s="33" t="s">
        <v>109</v>
      </c>
      <c r="F125" s="34"/>
      <c r="G125" s="56"/>
      <c r="H125" s="57"/>
      <c r="I125" s="56">
        <f>G121+G122+G123+G124</f>
        <v>665000</v>
      </c>
      <c r="J125" s="602" t="s">
        <v>111</v>
      </c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  <c r="DR125" s="160"/>
      <c r="DS125" s="160"/>
      <c r="DT125" s="160"/>
      <c r="DU125" s="160"/>
      <c r="DV125" s="160"/>
      <c r="DW125" s="160"/>
      <c r="DX125" s="160"/>
      <c r="DY125" s="160"/>
      <c r="DZ125" s="160"/>
      <c r="EA125" s="160"/>
      <c r="EB125" s="160"/>
      <c r="EC125" s="160"/>
      <c r="ED125" s="160"/>
      <c r="EE125" s="160"/>
      <c r="EF125" s="160"/>
      <c r="EG125" s="160"/>
      <c r="EH125" s="160"/>
      <c r="EI125" s="160"/>
      <c r="EJ125" s="160"/>
      <c r="EK125" s="160"/>
      <c r="EL125" s="160"/>
      <c r="EM125" s="160"/>
      <c r="EN125" s="160"/>
      <c r="EO125" s="160"/>
      <c r="EP125" s="160"/>
      <c r="EQ125" s="160"/>
      <c r="ER125" s="160"/>
      <c r="ES125" s="160"/>
      <c r="ET125" s="160"/>
      <c r="EU125" s="160"/>
      <c r="EV125" s="160"/>
      <c r="EW125" s="160"/>
      <c r="EX125" s="160"/>
      <c r="EY125" s="160"/>
      <c r="EZ125" s="160"/>
      <c r="FA125" s="160"/>
      <c r="FB125" s="160"/>
      <c r="FC125" s="160"/>
      <c r="FD125" s="160"/>
      <c r="FE125" s="160"/>
      <c r="FF125" s="160"/>
      <c r="FG125" s="160"/>
      <c r="FH125" s="160"/>
      <c r="FI125" s="160"/>
      <c r="FJ125" s="160"/>
      <c r="FK125" s="160"/>
      <c r="FL125" s="160"/>
      <c r="FM125" s="160"/>
      <c r="FN125" s="160"/>
      <c r="FO125" s="160"/>
      <c r="FP125" s="160"/>
      <c r="FQ125" s="160"/>
      <c r="FR125" s="160"/>
      <c r="FS125" s="160"/>
      <c r="FT125" s="160"/>
      <c r="FU125" s="160"/>
      <c r="FV125" s="160"/>
      <c r="FW125" s="160"/>
      <c r="FX125" s="160"/>
      <c r="FY125" s="160"/>
      <c r="FZ125" s="160"/>
      <c r="GA125" s="160"/>
      <c r="GB125" s="160"/>
      <c r="GC125" s="160"/>
      <c r="GD125" s="160"/>
      <c r="GE125" s="160"/>
    </row>
    <row r="126" spans="1:187" ht="32.25" customHeight="1">
      <c r="A126" s="25">
        <v>231</v>
      </c>
      <c r="B126" s="25">
        <v>32</v>
      </c>
      <c r="C126" s="25">
        <v>3639</v>
      </c>
      <c r="D126" s="38">
        <v>5169</v>
      </c>
      <c r="E126" s="35">
        <v>3012</v>
      </c>
      <c r="F126" s="347"/>
      <c r="G126" s="53">
        <v>400000</v>
      </c>
      <c r="H126" s="343"/>
      <c r="I126" s="344"/>
      <c r="J126" s="593" t="s">
        <v>262</v>
      </c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0"/>
      <c r="DL126" s="160"/>
      <c r="DM126" s="160"/>
      <c r="DN126" s="160"/>
      <c r="DO126" s="160"/>
      <c r="DP126" s="160"/>
      <c r="DQ126" s="160"/>
      <c r="DR126" s="160"/>
      <c r="DS126" s="160"/>
      <c r="DT126" s="160"/>
      <c r="DU126" s="160"/>
      <c r="DV126" s="160"/>
      <c r="DW126" s="160"/>
      <c r="DX126" s="160"/>
      <c r="DY126" s="160"/>
      <c r="DZ126" s="160"/>
      <c r="EA126" s="160"/>
      <c r="EB126" s="160"/>
      <c r="EC126" s="160"/>
      <c r="ED126" s="160"/>
      <c r="EE126" s="160"/>
      <c r="EF126" s="160"/>
      <c r="EG126" s="160"/>
      <c r="EH126" s="160"/>
      <c r="EI126" s="160"/>
      <c r="EJ126" s="160"/>
      <c r="EK126" s="160"/>
      <c r="EL126" s="160"/>
      <c r="EM126" s="160"/>
      <c r="EN126" s="160"/>
      <c r="EO126" s="160"/>
      <c r="EP126" s="160"/>
      <c r="EQ126" s="160"/>
      <c r="ER126" s="160"/>
      <c r="ES126" s="160"/>
      <c r="ET126" s="160"/>
      <c r="EU126" s="160"/>
      <c r="EV126" s="160"/>
      <c r="EW126" s="160"/>
      <c r="EX126" s="160"/>
      <c r="EY126" s="160"/>
      <c r="EZ126" s="160"/>
      <c r="FA126" s="160"/>
      <c r="FB126" s="160"/>
      <c r="FC126" s="160"/>
      <c r="FD126" s="160"/>
      <c r="FE126" s="160"/>
      <c r="FF126" s="160"/>
      <c r="FG126" s="160"/>
      <c r="FH126" s="160"/>
      <c r="FI126" s="160"/>
      <c r="FJ126" s="160"/>
      <c r="FK126" s="160"/>
      <c r="FL126" s="160"/>
      <c r="FM126" s="160"/>
      <c r="FN126" s="160"/>
      <c r="FO126" s="160"/>
      <c r="FP126" s="160"/>
      <c r="FQ126" s="160"/>
      <c r="FR126" s="160"/>
      <c r="FS126" s="160"/>
      <c r="FT126" s="160"/>
      <c r="FU126" s="160"/>
      <c r="FV126" s="160"/>
      <c r="FW126" s="160"/>
      <c r="FX126" s="160"/>
      <c r="FY126" s="160"/>
      <c r="FZ126" s="160"/>
      <c r="GA126" s="160"/>
      <c r="GB126" s="160"/>
      <c r="GC126" s="160"/>
      <c r="GD126" s="160"/>
      <c r="GE126" s="160"/>
    </row>
    <row r="127" spans="1:187" ht="31.5" customHeight="1">
      <c r="A127" s="25">
        <v>231</v>
      </c>
      <c r="B127" s="25">
        <v>32</v>
      </c>
      <c r="C127" s="25">
        <v>3639</v>
      </c>
      <c r="D127" s="348"/>
      <c r="E127" s="33" t="s">
        <v>129</v>
      </c>
      <c r="F127" s="345"/>
      <c r="G127" s="56"/>
      <c r="H127" s="346"/>
      <c r="I127" s="56">
        <f>G126</f>
        <v>400000</v>
      </c>
      <c r="J127" s="602" t="s">
        <v>219</v>
      </c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160"/>
      <c r="CM127" s="160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60"/>
      <c r="DG127" s="160"/>
      <c r="DH127" s="160"/>
      <c r="DI127" s="160"/>
      <c r="DJ127" s="160"/>
      <c r="DK127" s="160"/>
      <c r="DL127" s="160"/>
      <c r="DM127" s="160"/>
      <c r="DN127" s="160"/>
      <c r="DO127" s="160"/>
      <c r="DP127" s="160"/>
      <c r="DQ127" s="160"/>
      <c r="DR127" s="160"/>
      <c r="DS127" s="160"/>
      <c r="DT127" s="160"/>
      <c r="DU127" s="160"/>
      <c r="DV127" s="160"/>
      <c r="DW127" s="160"/>
      <c r="DX127" s="160"/>
      <c r="DY127" s="160"/>
      <c r="DZ127" s="160"/>
      <c r="EA127" s="160"/>
      <c r="EB127" s="160"/>
      <c r="EC127" s="160"/>
      <c r="ED127" s="160"/>
      <c r="EE127" s="160"/>
      <c r="EF127" s="160"/>
      <c r="EG127" s="160"/>
      <c r="EH127" s="160"/>
      <c r="EI127" s="160"/>
      <c r="EJ127" s="160"/>
      <c r="EK127" s="160"/>
      <c r="EL127" s="160"/>
      <c r="EM127" s="160"/>
      <c r="EN127" s="160"/>
      <c r="EO127" s="160"/>
      <c r="EP127" s="160"/>
      <c r="EQ127" s="160"/>
      <c r="ER127" s="160"/>
      <c r="ES127" s="160"/>
      <c r="ET127" s="160"/>
      <c r="EU127" s="160"/>
      <c r="EV127" s="160"/>
      <c r="EW127" s="160"/>
      <c r="EX127" s="160"/>
      <c r="EY127" s="160"/>
      <c r="EZ127" s="160"/>
      <c r="FA127" s="160"/>
      <c r="FB127" s="160"/>
      <c r="FC127" s="160"/>
      <c r="FD127" s="160"/>
      <c r="FE127" s="160"/>
      <c r="FF127" s="160"/>
      <c r="FG127" s="160"/>
      <c r="FH127" s="160"/>
      <c r="FI127" s="160"/>
      <c r="FJ127" s="160"/>
      <c r="FK127" s="160"/>
      <c r="FL127" s="160"/>
      <c r="FM127" s="160"/>
      <c r="FN127" s="160"/>
      <c r="FO127" s="160"/>
      <c r="FP127" s="160"/>
      <c r="FQ127" s="160"/>
      <c r="FR127" s="160"/>
      <c r="FS127" s="160"/>
      <c r="FT127" s="160"/>
      <c r="FU127" s="160"/>
      <c r="FV127" s="160"/>
      <c r="FW127" s="160"/>
      <c r="FX127" s="160"/>
      <c r="FY127" s="160"/>
      <c r="FZ127" s="160"/>
      <c r="GA127" s="160"/>
      <c r="GB127" s="160"/>
      <c r="GC127" s="160"/>
      <c r="GD127" s="160"/>
      <c r="GE127" s="160"/>
    </row>
    <row r="128" spans="1:187" s="103" customFormat="1" ht="31.5" customHeight="1" thickBot="1">
      <c r="A128" s="189">
        <v>231</v>
      </c>
      <c r="B128" s="189"/>
      <c r="C128" s="189">
        <v>3639</v>
      </c>
      <c r="D128" s="189"/>
      <c r="E128" s="190"/>
      <c r="F128" s="189"/>
      <c r="G128" s="191"/>
      <c r="H128" s="191">
        <f>I120+I125+I127</f>
        <v>5160000</v>
      </c>
      <c r="I128" s="191"/>
      <c r="J128" s="600" t="s">
        <v>103</v>
      </c>
      <c r="K128" s="160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194"/>
      <c r="CZ128" s="194"/>
      <c r="DA128" s="194"/>
      <c r="DB128" s="194"/>
      <c r="DC128" s="194"/>
      <c r="DD128" s="194"/>
      <c r="DE128" s="194"/>
      <c r="DF128" s="194"/>
      <c r="DG128" s="194"/>
      <c r="DH128" s="194"/>
      <c r="DI128" s="194"/>
      <c r="DJ128" s="194"/>
      <c r="DK128" s="194"/>
      <c r="DL128" s="194"/>
      <c r="DM128" s="194"/>
      <c r="DN128" s="194"/>
      <c r="DO128" s="194"/>
      <c r="DP128" s="194"/>
      <c r="DQ128" s="194"/>
      <c r="DR128" s="194"/>
      <c r="DS128" s="194"/>
      <c r="DT128" s="194"/>
      <c r="DU128" s="194"/>
      <c r="DV128" s="194"/>
      <c r="DW128" s="194"/>
      <c r="DX128" s="194"/>
      <c r="DY128" s="194"/>
      <c r="DZ128" s="194"/>
      <c r="EA128" s="194"/>
      <c r="EB128" s="194"/>
      <c r="EC128" s="194"/>
      <c r="ED128" s="194"/>
      <c r="EE128" s="194"/>
      <c r="EF128" s="194"/>
      <c r="EG128" s="194"/>
      <c r="EH128" s="194"/>
      <c r="EI128" s="194"/>
      <c r="EJ128" s="194"/>
      <c r="EK128" s="194"/>
      <c r="EL128" s="194"/>
      <c r="EM128" s="194"/>
      <c r="EN128" s="194"/>
      <c r="EO128" s="194"/>
      <c r="EP128" s="194"/>
      <c r="EQ128" s="194"/>
      <c r="ER128" s="194"/>
      <c r="ES128" s="194"/>
      <c r="ET128" s="194"/>
      <c r="EU128" s="194"/>
      <c r="EV128" s="194"/>
      <c r="EW128" s="194"/>
      <c r="EX128" s="194"/>
      <c r="EY128" s="194"/>
      <c r="EZ128" s="194"/>
      <c r="FA128" s="194"/>
      <c r="FB128" s="194"/>
      <c r="FC128" s="194"/>
      <c r="FD128" s="194"/>
      <c r="FE128" s="194"/>
      <c r="FF128" s="194"/>
      <c r="FG128" s="194"/>
      <c r="FH128" s="194"/>
      <c r="FI128" s="194"/>
      <c r="FJ128" s="194"/>
      <c r="FK128" s="194"/>
      <c r="FL128" s="194"/>
      <c r="FM128" s="194"/>
      <c r="FN128" s="194"/>
      <c r="FO128" s="194"/>
      <c r="FP128" s="194"/>
      <c r="FQ128" s="194"/>
      <c r="FR128" s="194"/>
      <c r="FS128" s="194"/>
      <c r="FT128" s="194"/>
      <c r="FU128" s="194"/>
      <c r="FV128" s="194"/>
      <c r="FW128" s="194"/>
      <c r="FX128" s="194"/>
      <c r="FY128" s="194"/>
      <c r="FZ128" s="194"/>
      <c r="GA128" s="194"/>
      <c r="GB128" s="194"/>
      <c r="GC128" s="194"/>
      <c r="GD128" s="194"/>
      <c r="GE128" s="194"/>
    </row>
    <row r="129" spans="1:187" ht="31.5" customHeight="1">
      <c r="A129" s="213"/>
      <c r="B129" s="213"/>
      <c r="C129" s="213"/>
      <c r="D129" s="214"/>
      <c r="E129" s="215"/>
      <c r="F129" s="213"/>
      <c r="G129" s="216"/>
      <c r="H129" s="217"/>
      <c r="I129" s="216"/>
      <c r="J129" s="604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160"/>
      <c r="CM129" s="160"/>
      <c r="CN129" s="160"/>
      <c r="CO129" s="160"/>
      <c r="CP129" s="160"/>
      <c r="CQ129" s="160"/>
      <c r="CR129" s="160"/>
      <c r="CS129" s="160"/>
      <c r="CT129" s="160"/>
      <c r="CU129" s="160"/>
      <c r="CV129" s="160"/>
      <c r="CW129" s="160"/>
      <c r="CX129" s="160"/>
      <c r="CY129" s="160"/>
      <c r="CZ129" s="160"/>
      <c r="DA129" s="160"/>
      <c r="DB129" s="160"/>
      <c r="DC129" s="160"/>
      <c r="DD129" s="160"/>
      <c r="DE129" s="160"/>
      <c r="DF129" s="160"/>
      <c r="DG129" s="160"/>
      <c r="DH129" s="160"/>
      <c r="DI129" s="160"/>
      <c r="DJ129" s="160"/>
      <c r="DK129" s="160"/>
      <c r="DL129" s="160"/>
      <c r="DM129" s="160"/>
      <c r="DN129" s="160"/>
      <c r="DO129" s="160"/>
      <c r="DP129" s="160"/>
      <c r="DQ129" s="160"/>
      <c r="DR129" s="160"/>
      <c r="DS129" s="160"/>
      <c r="DT129" s="160"/>
      <c r="DU129" s="160"/>
      <c r="DV129" s="160"/>
      <c r="DW129" s="160"/>
      <c r="DX129" s="160"/>
      <c r="DY129" s="160"/>
      <c r="DZ129" s="160"/>
      <c r="EA129" s="160"/>
      <c r="EB129" s="160"/>
      <c r="EC129" s="160"/>
      <c r="ED129" s="160"/>
      <c r="EE129" s="160"/>
      <c r="EF129" s="160"/>
      <c r="EG129" s="160"/>
      <c r="EH129" s="160"/>
      <c r="EI129" s="160"/>
      <c r="EJ129" s="160"/>
      <c r="EK129" s="160"/>
      <c r="EL129" s="160"/>
      <c r="EM129" s="160"/>
      <c r="EN129" s="160"/>
      <c r="EO129" s="160"/>
      <c r="EP129" s="160"/>
      <c r="EQ129" s="160"/>
      <c r="ER129" s="160"/>
      <c r="ES129" s="160"/>
      <c r="ET129" s="160"/>
      <c r="EU129" s="160"/>
      <c r="EV129" s="160"/>
      <c r="EW129" s="160"/>
      <c r="EX129" s="160"/>
      <c r="EY129" s="160"/>
      <c r="EZ129" s="160"/>
      <c r="FA129" s="160"/>
      <c r="FB129" s="160"/>
      <c r="FC129" s="160"/>
      <c r="FD129" s="160"/>
      <c r="FE129" s="160"/>
      <c r="FF129" s="160"/>
      <c r="FG129" s="160"/>
      <c r="FH129" s="160"/>
      <c r="FI129" s="160"/>
      <c r="FJ129" s="160"/>
      <c r="FK129" s="160"/>
      <c r="FL129" s="160"/>
      <c r="FM129" s="160"/>
      <c r="FN129" s="160"/>
      <c r="FO129" s="160"/>
      <c r="FP129" s="160"/>
      <c r="FQ129" s="160"/>
      <c r="FR129" s="160"/>
      <c r="FS129" s="160"/>
      <c r="FT129" s="160"/>
      <c r="FU129" s="160"/>
      <c r="FV129" s="160"/>
      <c r="FW129" s="160"/>
      <c r="FX129" s="160"/>
      <c r="FY129" s="160"/>
      <c r="FZ129" s="160"/>
      <c r="GA129" s="160"/>
      <c r="GB129" s="160"/>
      <c r="GC129" s="160"/>
      <c r="GD129" s="160"/>
      <c r="GE129" s="160"/>
    </row>
    <row r="130" spans="1:187" ht="31.5" customHeight="1">
      <c r="A130" s="25">
        <v>231</v>
      </c>
      <c r="B130" s="25">
        <v>32</v>
      </c>
      <c r="C130" s="25">
        <v>3722</v>
      </c>
      <c r="D130" s="38">
        <v>5139</v>
      </c>
      <c r="E130" s="27"/>
      <c r="F130" s="25"/>
      <c r="G130" s="53">
        <v>100000</v>
      </c>
      <c r="H130" s="54"/>
      <c r="I130" s="55"/>
      <c r="J130" s="593" t="s">
        <v>21</v>
      </c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160"/>
      <c r="CM130" s="160"/>
      <c r="CN130" s="160"/>
      <c r="CO130" s="160"/>
      <c r="CP130" s="160"/>
      <c r="CQ130" s="160"/>
      <c r="CR130" s="160"/>
      <c r="CS130" s="160"/>
      <c r="CT130" s="160"/>
      <c r="CU130" s="160"/>
      <c r="CV130" s="160"/>
      <c r="CW130" s="160"/>
      <c r="CX130" s="160"/>
      <c r="CY130" s="160"/>
      <c r="CZ130" s="160"/>
      <c r="DA130" s="160"/>
      <c r="DB130" s="160"/>
      <c r="DC130" s="160"/>
      <c r="DD130" s="160"/>
      <c r="DE130" s="160"/>
      <c r="DF130" s="160"/>
      <c r="DG130" s="160"/>
      <c r="DH130" s="160"/>
      <c r="DI130" s="160"/>
      <c r="DJ130" s="160"/>
      <c r="DK130" s="160"/>
      <c r="DL130" s="160"/>
      <c r="DM130" s="160"/>
      <c r="DN130" s="160"/>
      <c r="DO130" s="160"/>
      <c r="DP130" s="160"/>
      <c r="DQ130" s="160"/>
      <c r="DR130" s="160"/>
      <c r="DS130" s="160"/>
      <c r="DT130" s="160"/>
      <c r="DU130" s="160"/>
      <c r="DV130" s="160"/>
      <c r="DW130" s="160"/>
      <c r="DX130" s="160"/>
      <c r="DY130" s="160"/>
      <c r="DZ130" s="160"/>
      <c r="EA130" s="160"/>
      <c r="EB130" s="160"/>
      <c r="EC130" s="160"/>
      <c r="ED130" s="160"/>
      <c r="EE130" s="160"/>
      <c r="EF130" s="160"/>
      <c r="EG130" s="160"/>
      <c r="EH130" s="160"/>
      <c r="EI130" s="160"/>
      <c r="EJ130" s="160"/>
      <c r="EK130" s="160"/>
      <c r="EL130" s="160"/>
      <c r="EM130" s="160"/>
      <c r="EN130" s="160"/>
      <c r="EO130" s="160"/>
      <c r="EP130" s="160"/>
      <c r="EQ130" s="160"/>
      <c r="ER130" s="160"/>
      <c r="ES130" s="160"/>
      <c r="ET130" s="160"/>
      <c r="EU130" s="160"/>
      <c r="EV130" s="160"/>
      <c r="EW130" s="160"/>
      <c r="EX130" s="160"/>
      <c r="EY130" s="160"/>
      <c r="EZ130" s="160"/>
      <c r="FA130" s="160"/>
      <c r="FB130" s="160"/>
      <c r="FC130" s="160"/>
      <c r="FD130" s="160"/>
      <c r="FE130" s="160"/>
      <c r="FF130" s="160"/>
      <c r="FG130" s="160"/>
      <c r="FH130" s="160"/>
      <c r="FI130" s="160"/>
      <c r="FJ130" s="160"/>
      <c r="FK130" s="160"/>
      <c r="FL130" s="160"/>
      <c r="FM130" s="160"/>
      <c r="FN130" s="160"/>
      <c r="FO130" s="160"/>
      <c r="FP130" s="160"/>
      <c r="FQ130" s="160"/>
      <c r="FR130" s="160"/>
      <c r="FS130" s="160"/>
      <c r="FT130" s="160"/>
      <c r="FU130" s="160"/>
      <c r="FV130" s="160"/>
      <c r="FW130" s="160"/>
      <c r="FX130" s="160"/>
      <c r="FY130" s="160"/>
      <c r="FZ130" s="160"/>
      <c r="GA130" s="160"/>
      <c r="GB130" s="160"/>
      <c r="GC130" s="160"/>
      <c r="GD130" s="160"/>
      <c r="GE130" s="160"/>
    </row>
    <row r="131" spans="1:187" ht="31.5" customHeight="1">
      <c r="A131" s="25">
        <v>231</v>
      </c>
      <c r="B131" s="25">
        <v>32</v>
      </c>
      <c r="C131" s="25">
        <v>3722</v>
      </c>
      <c r="D131" s="38">
        <v>5169</v>
      </c>
      <c r="E131" s="27"/>
      <c r="F131" s="25"/>
      <c r="G131" s="53">
        <v>550000</v>
      </c>
      <c r="H131" s="54"/>
      <c r="I131" s="55"/>
      <c r="J131" s="593" t="s">
        <v>246</v>
      </c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160"/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B131" s="160"/>
      <c r="DC131" s="160"/>
      <c r="DD131" s="160"/>
      <c r="DE131" s="160"/>
      <c r="DF131" s="160"/>
      <c r="DG131" s="160"/>
      <c r="DH131" s="160"/>
      <c r="DI131" s="160"/>
      <c r="DJ131" s="160"/>
      <c r="DK131" s="160"/>
      <c r="DL131" s="160"/>
      <c r="DM131" s="160"/>
      <c r="DN131" s="160"/>
      <c r="DO131" s="160"/>
      <c r="DP131" s="160"/>
      <c r="DQ131" s="160"/>
      <c r="DR131" s="160"/>
      <c r="DS131" s="160"/>
      <c r="DT131" s="160"/>
      <c r="DU131" s="160"/>
      <c r="DV131" s="160"/>
      <c r="DW131" s="160"/>
      <c r="DX131" s="160"/>
      <c r="DY131" s="160"/>
      <c r="DZ131" s="160"/>
      <c r="EA131" s="160"/>
      <c r="EB131" s="160"/>
      <c r="EC131" s="160"/>
      <c r="ED131" s="160"/>
      <c r="EE131" s="160"/>
      <c r="EF131" s="160"/>
      <c r="EG131" s="160"/>
      <c r="EH131" s="160"/>
      <c r="EI131" s="160"/>
      <c r="EJ131" s="160"/>
      <c r="EK131" s="160"/>
      <c r="EL131" s="160"/>
      <c r="EM131" s="160"/>
      <c r="EN131" s="160"/>
      <c r="EO131" s="160"/>
      <c r="EP131" s="160"/>
      <c r="EQ131" s="160"/>
      <c r="ER131" s="160"/>
      <c r="ES131" s="160"/>
      <c r="ET131" s="160"/>
      <c r="EU131" s="160"/>
      <c r="EV131" s="160"/>
      <c r="EW131" s="160"/>
      <c r="EX131" s="160"/>
      <c r="EY131" s="160"/>
      <c r="EZ131" s="160"/>
      <c r="FA131" s="160"/>
      <c r="FB131" s="160"/>
      <c r="FC131" s="160"/>
      <c r="FD131" s="160"/>
      <c r="FE131" s="160"/>
      <c r="FF131" s="160"/>
      <c r="FG131" s="160"/>
      <c r="FH131" s="160"/>
      <c r="FI131" s="160"/>
      <c r="FJ131" s="160"/>
      <c r="FK131" s="160"/>
      <c r="FL131" s="160"/>
      <c r="FM131" s="160"/>
      <c r="FN131" s="160"/>
      <c r="FO131" s="160"/>
      <c r="FP131" s="160"/>
      <c r="FQ131" s="160"/>
      <c r="FR131" s="160"/>
      <c r="FS131" s="160"/>
      <c r="FT131" s="160"/>
      <c r="FU131" s="160"/>
      <c r="FV131" s="160"/>
      <c r="FW131" s="160"/>
      <c r="FX131" s="160"/>
      <c r="FY131" s="160"/>
      <c r="FZ131" s="160"/>
      <c r="GA131" s="160"/>
      <c r="GB131" s="160"/>
      <c r="GC131" s="160"/>
      <c r="GD131" s="160"/>
      <c r="GE131" s="160"/>
    </row>
    <row r="132" spans="1:187" ht="31.5" customHeight="1">
      <c r="A132" s="25">
        <v>231</v>
      </c>
      <c r="B132" s="25">
        <v>32</v>
      </c>
      <c r="C132" s="25">
        <v>3723</v>
      </c>
      <c r="D132" s="38">
        <v>5169</v>
      </c>
      <c r="E132" s="27"/>
      <c r="F132" s="25"/>
      <c r="G132" s="53">
        <v>550000</v>
      </c>
      <c r="H132" s="54"/>
      <c r="I132" s="55"/>
      <c r="J132" s="593" t="s">
        <v>247</v>
      </c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160"/>
      <c r="CM132" s="160"/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0"/>
      <c r="DB132" s="160"/>
      <c r="DC132" s="160"/>
      <c r="DD132" s="160"/>
      <c r="DE132" s="160"/>
      <c r="DF132" s="160"/>
      <c r="DG132" s="160"/>
      <c r="DH132" s="160"/>
      <c r="DI132" s="160"/>
      <c r="DJ132" s="160"/>
      <c r="DK132" s="160"/>
      <c r="DL132" s="160"/>
      <c r="DM132" s="160"/>
      <c r="DN132" s="160"/>
      <c r="DO132" s="160"/>
      <c r="DP132" s="160"/>
      <c r="DQ132" s="160"/>
      <c r="DR132" s="160"/>
      <c r="DS132" s="160"/>
      <c r="DT132" s="160"/>
      <c r="DU132" s="160"/>
      <c r="DV132" s="160"/>
      <c r="DW132" s="160"/>
      <c r="DX132" s="160"/>
      <c r="DY132" s="160"/>
      <c r="DZ132" s="160"/>
      <c r="EA132" s="160"/>
      <c r="EB132" s="160"/>
      <c r="EC132" s="160"/>
      <c r="ED132" s="160"/>
      <c r="EE132" s="160"/>
      <c r="EF132" s="160"/>
      <c r="EG132" s="160"/>
      <c r="EH132" s="160"/>
      <c r="EI132" s="160"/>
      <c r="EJ132" s="160"/>
      <c r="EK132" s="160"/>
      <c r="EL132" s="160"/>
      <c r="EM132" s="160"/>
      <c r="EN132" s="160"/>
      <c r="EO132" s="160"/>
      <c r="EP132" s="160"/>
      <c r="EQ132" s="160"/>
      <c r="ER132" s="160"/>
      <c r="ES132" s="160"/>
      <c r="ET132" s="160"/>
      <c r="EU132" s="160"/>
      <c r="EV132" s="160"/>
      <c r="EW132" s="160"/>
      <c r="EX132" s="160"/>
      <c r="EY132" s="160"/>
      <c r="EZ132" s="160"/>
      <c r="FA132" s="160"/>
      <c r="FB132" s="160"/>
      <c r="FC132" s="160"/>
      <c r="FD132" s="160"/>
      <c r="FE132" s="160"/>
      <c r="FF132" s="160"/>
      <c r="FG132" s="160"/>
      <c r="FH132" s="160"/>
      <c r="FI132" s="160"/>
      <c r="FJ132" s="160"/>
      <c r="FK132" s="160"/>
      <c r="FL132" s="160"/>
      <c r="FM132" s="160"/>
      <c r="FN132" s="160"/>
      <c r="FO132" s="160"/>
      <c r="FP132" s="160"/>
      <c r="FQ132" s="160"/>
      <c r="FR132" s="160"/>
      <c r="FS132" s="160"/>
      <c r="FT132" s="160"/>
      <c r="FU132" s="160"/>
      <c r="FV132" s="160"/>
      <c r="FW132" s="160"/>
      <c r="FX132" s="160"/>
      <c r="FY132" s="160"/>
      <c r="FZ132" s="160"/>
      <c r="GA132" s="160"/>
      <c r="GB132" s="160"/>
      <c r="GC132" s="160"/>
      <c r="GD132" s="160"/>
      <c r="GE132" s="160"/>
    </row>
    <row r="133" spans="1:187" ht="31.5" customHeight="1">
      <c r="A133" s="25">
        <v>231</v>
      </c>
      <c r="B133" s="25">
        <v>32</v>
      </c>
      <c r="C133" s="25">
        <v>3724</v>
      </c>
      <c r="D133" s="38">
        <v>5169</v>
      </c>
      <c r="E133" s="27"/>
      <c r="F133" s="25"/>
      <c r="G133" s="53">
        <v>150000</v>
      </c>
      <c r="H133" s="54"/>
      <c r="I133" s="55"/>
      <c r="J133" s="593" t="s">
        <v>248</v>
      </c>
      <c r="K133" s="194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0"/>
      <c r="CV133" s="160"/>
      <c r="CW133" s="160"/>
      <c r="CX133" s="160"/>
      <c r="CY133" s="160"/>
      <c r="CZ133" s="160"/>
      <c r="DA133" s="160"/>
      <c r="DB133" s="160"/>
      <c r="DC133" s="160"/>
      <c r="DD133" s="160"/>
      <c r="DE133" s="160"/>
      <c r="DF133" s="160"/>
      <c r="DG133" s="160"/>
      <c r="DH133" s="160"/>
      <c r="DI133" s="160"/>
      <c r="DJ133" s="160"/>
      <c r="DK133" s="160"/>
      <c r="DL133" s="160"/>
      <c r="DM133" s="160"/>
      <c r="DN133" s="160"/>
      <c r="DO133" s="160"/>
      <c r="DP133" s="160"/>
      <c r="DQ133" s="160"/>
      <c r="DR133" s="160"/>
      <c r="DS133" s="160"/>
      <c r="DT133" s="160"/>
      <c r="DU133" s="160"/>
      <c r="DV133" s="160"/>
      <c r="DW133" s="160"/>
      <c r="DX133" s="160"/>
      <c r="DY133" s="160"/>
      <c r="DZ133" s="160"/>
      <c r="EA133" s="160"/>
      <c r="EB133" s="160"/>
      <c r="EC133" s="160"/>
      <c r="ED133" s="160"/>
      <c r="EE133" s="160"/>
      <c r="EF133" s="160"/>
      <c r="EG133" s="160"/>
      <c r="EH133" s="160"/>
      <c r="EI133" s="160"/>
      <c r="EJ133" s="160"/>
      <c r="EK133" s="160"/>
      <c r="EL133" s="160"/>
      <c r="EM133" s="160"/>
      <c r="EN133" s="160"/>
      <c r="EO133" s="160"/>
      <c r="EP133" s="160"/>
      <c r="EQ133" s="160"/>
      <c r="ER133" s="160"/>
      <c r="ES133" s="160"/>
      <c r="ET133" s="160"/>
      <c r="EU133" s="160"/>
      <c r="EV133" s="160"/>
      <c r="EW133" s="160"/>
      <c r="EX133" s="160"/>
      <c r="EY133" s="160"/>
      <c r="EZ133" s="160"/>
      <c r="FA133" s="160"/>
      <c r="FB133" s="160"/>
      <c r="FC133" s="160"/>
      <c r="FD133" s="160"/>
      <c r="FE133" s="160"/>
      <c r="FF133" s="160"/>
      <c r="FG133" s="160"/>
      <c r="FH133" s="160"/>
      <c r="FI133" s="160"/>
      <c r="FJ133" s="160"/>
      <c r="FK133" s="160"/>
      <c r="FL133" s="160"/>
      <c r="FM133" s="160"/>
      <c r="FN133" s="160"/>
      <c r="FO133" s="160"/>
      <c r="FP133" s="160"/>
      <c r="FQ133" s="160"/>
      <c r="FR133" s="160"/>
      <c r="FS133" s="160"/>
      <c r="FT133" s="160"/>
      <c r="FU133" s="160"/>
      <c r="FV133" s="160"/>
      <c r="FW133" s="160"/>
      <c r="FX133" s="160"/>
      <c r="FY133" s="160"/>
      <c r="FZ133" s="160"/>
      <c r="GA133" s="160"/>
      <c r="GB133" s="160"/>
      <c r="GC133" s="160"/>
      <c r="GD133" s="160"/>
      <c r="GE133" s="160"/>
    </row>
    <row r="134" spans="1:187" s="103" customFormat="1" ht="31.5" customHeight="1" thickBot="1">
      <c r="A134" s="189">
        <v>231</v>
      </c>
      <c r="B134" s="189"/>
      <c r="C134" s="189">
        <v>3722</v>
      </c>
      <c r="D134" s="189"/>
      <c r="E134" s="190"/>
      <c r="F134" s="189"/>
      <c r="G134" s="191"/>
      <c r="H134" s="191">
        <f>G130+G131+G132+G133</f>
        <v>1350000</v>
      </c>
      <c r="I134" s="191"/>
      <c r="J134" s="600" t="s">
        <v>47</v>
      </c>
      <c r="K134" s="160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194"/>
      <c r="CZ134" s="194"/>
      <c r="DA134" s="194"/>
      <c r="DB134" s="194"/>
      <c r="DC134" s="194"/>
      <c r="DD134" s="194"/>
      <c r="DE134" s="194"/>
      <c r="DF134" s="194"/>
      <c r="DG134" s="194"/>
      <c r="DH134" s="194"/>
      <c r="DI134" s="194"/>
      <c r="DJ134" s="194"/>
      <c r="DK134" s="194"/>
      <c r="DL134" s="194"/>
      <c r="DM134" s="194"/>
      <c r="DN134" s="194"/>
      <c r="DO134" s="194"/>
      <c r="DP134" s="194"/>
      <c r="DQ134" s="194"/>
      <c r="DR134" s="194"/>
      <c r="DS134" s="194"/>
      <c r="DT134" s="194"/>
      <c r="DU134" s="194"/>
      <c r="DV134" s="194"/>
      <c r="DW134" s="194"/>
      <c r="DX134" s="194"/>
      <c r="DY134" s="194"/>
      <c r="DZ134" s="194"/>
      <c r="EA134" s="194"/>
      <c r="EB134" s="194"/>
      <c r="EC134" s="194"/>
      <c r="ED134" s="194"/>
      <c r="EE134" s="194"/>
      <c r="EF134" s="194"/>
      <c r="EG134" s="194"/>
      <c r="EH134" s="194"/>
      <c r="EI134" s="194"/>
      <c r="EJ134" s="194"/>
      <c r="EK134" s="194"/>
      <c r="EL134" s="194"/>
      <c r="EM134" s="194"/>
      <c r="EN134" s="194"/>
      <c r="EO134" s="194"/>
      <c r="EP134" s="194"/>
      <c r="EQ134" s="194"/>
      <c r="ER134" s="194"/>
      <c r="ES134" s="194"/>
      <c r="ET134" s="194"/>
      <c r="EU134" s="194"/>
      <c r="EV134" s="194"/>
      <c r="EW134" s="194"/>
      <c r="EX134" s="194"/>
      <c r="EY134" s="194"/>
      <c r="EZ134" s="194"/>
      <c r="FA134" s="194"/>
      <c r="FB134" s="194"/>
      <c r="FC134" s="194"/>
      <c r="FD134" s="194"/>
      <c r="FE134" s="194"/>
      <c r="FF134" s="194"/>
      <c r="FG134" s="194"/>
      <c r="FH134" s="194"/>
      <c r="FI134" s="194"/>
      <c r="FJ134" s="194"/>
      <c r="FK134" s="194"/>
      <c r="FL134" s="194"/>
      <c r="FM134" s="194"/>
      <c r="FN134" s="194"/>
      <c r="FO134" s="194"/>
      <c r="FP134" s="194"/>
      <c r="FQ134" s="194"/>
      <c r="FR134" s="194"/>
      <c r="FS134" s="194"/>
      <c r="FT134" s="194"/>
      <c r="FU134" s="194"/>
      <c r="FV134" s="194"/>
      <c r="FW134" s="194"/>
      <c r="FX134" s="194"/>
      <c r="FY134" s="194"/>
      <c r="FZ134" s="194"/>
      <c r="GA134" s="194"/>
      <c r="GB134" s="194"/>
      <c r="GC134" s="194"/>
      <c r="GD134" s="194"/>
      <c r="GE134" s="194"/>
    </row>
    <row r="135" spans="1:187" ht="31.5" customHeight="1">
      <c r="A135" s="178"/>
      <c r="B135" s="178"/>
      <c r="C135" s="178"/>
      <c r="D135" s="179"/>
      <c r="E135" s="195"/>
      <c r="F135" s="178"/>
      <c r="G135" s="182"/>
      <c r="H135" s="184"/>
      <c r="I135" s="182"/>
      <c r="J135" s="601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B135" s="160"/>
      <c r="DC135" s="160"/>
      <c r="DD135" s="160"/>
      <c r="DE135" s="160"/>
      <c r="DF135" s="160"/>
      <c r="DG135" s="160"/>
      <c r="DH135" s="160"/>
      <c r="DI135" s="160"/>
      <c r="DJ135" s="160"/>
      <c r="DK135" s="160"/>
      <c r="DL135" s="160"/>
      <c r="DM135" s="160"/>
      <c r="DN135" s="160"/>
      <c r="DO135" s="160"/>
      <c r="DP135" s="160"/>
      <c r="DQ135" s="160"/>
      <c r="DR135" s="160"/>
      <c r="DS135" s="160"/>
      <c r="DT135" s="160"/>
      <c r="DU135" s="160"/>
      <c r="DV135" s="160"/>
      <c r="DW135" s="160"/>
      <c r="DX135" s="160"/>
      <c r="DY135" s="160"/>
      <c r="DZ135" s="160"/>
      <c r="EA135" s="160"/>
      <c r="EB135" s="160"/>
      <c r="EC135" s="160"/>
      <c r="ED135" s="160"/>
      <c r="EE135" s="160"/>
      <c r="EF135" s="160"/>
      <c r="EG135" s="160"/>
      <c r="EH135" s="160"/>
      <c r="EI135" s="160"/>
      <c r="EJ135" s="160"/>
      <c r="EK135" s="160"/>
      <c r="EL135" s="160"/>
      <c r="EM135" s="160"/>
      <c r="EN135" s="160"/>
      <c r="EO135" s="160"/>
      <c r="EP135" s="160"/>
      <c r="EQ135" s="160"/>
      <c r="ER135" s="160"/>
      <c r="ES135" s="160"/>
      <c r="ET135" s="160"/>
      <c r="EU135" s="160"/>
      <c r="EV135" s="160"/>
      <c r="EW135" s="160"/>
      <c r="EX135" s="160"/>
      <c r="EY135" s="160"/>
      <c r="EZ135" s="160"/>
      <c r="FA135" s="160"/>
      <c r="FB135" s="160"/>
      <c r="FC135" s="160"/>
      <c r="FD135" s="160"/>
      <c r="FE135" s="160"/>
      <c r="FF135" s="160"/>
      <c r="FG135" s="160"/>
      <c r="FH135" s="160"/>
      <c r="FI135" s="160"/>
      <c r="FJ135" s="160"/>
      <c r="FK135" s="160"/>
      <c r="FL135" s="160"/>
      <c r="FM135" s="160"/>
      <c r="FN135" s="160"/>
      <c r="FO135" s="160"/>
      <c r="FP135" s="160"/>
      <c r="FQ135" s="160"/>
      <c r="FR135" s="160"/>
      <c r="FS135" s="160"/>
      <c r="FT135" s="160"/>
      <c r="FU135" s="160"/>
      <c r="FV135" s="160"/>
      <c r="FW135" s="160"/>
      <c r="FX135" s="160"/>
      <c r="FY135" s="160"/>
      <c r="FZ135" s="160"/>
      <c r="GA135" s="160"/>
      <c r="GB135" s="160"/>
      <c r="GC135" s="160"/>
      <c r="GD135" s="160"/>
      <c r="GE135" s="160"/>
    </row>
    <row r="136" spans="1:187" ht="31.5" customHeight="1">
      <c r="A136" s="25">
        <v>231</v>
      </c>
      <c r="B136" s="25">
        <v>32</v>
      </c>
      <c r="C136" s="25">
        <v>3745</v>
      </c>
      <c r="D136" s="38">
        <v>5139</v>
      </c>
      <c r="E136" s="27"/>
      <c r="F136" s="25"/>
      <c r="G136" s="53">
        <v>350000</v>
      </c>
      <c r="H136" s="54"/>
      <c r="I136" s="55"/>
      <c r="J136" s="593" t="s">
        <v>21</v>
      </c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160"/>
      <c r="DG136" s="160"/>
      <c r="DH136" s="160"/>
      <c r="DI136" s="160"/>
      <c r="DJ136" s="160"/>
      <c r="DK136" s="160"/>
      <c r="DL136" s="160"/>
      <c r="DM136" s="160"/>
      <c r="DN136" s="160"/>
      <c r="DO136" s="160"/>
      <c r="DP136" s="160"/>
      <c r="DQ136" s="160"/>
      <c r="DR136" s="160"/>
      <c r="DS136" s="160"/>
      <c r="DT136" s="160"/>
      <c r="DU136" s="160"/>
      <c r="DV136" s="160"/>
      <c r="DW136" s="160"/>
      <c r="DX136" s="160"/>
      <c r="DY136" s="160"/>
      <c r="DZ136" s="160"/>
      <c r="EA136" s="160"/>
      <c r="EB136" s="160"/>
      <c r="EC136" s="160"/>
      <c r="ED136" s="160"/>
      <c r="EE136" s="160"/>
      <c r="EF136" s="160"/>
      <c r="EG136" s="160"/>
      <c r="EH136" s="160"/>
      <c r="EI136" s="160"/>
      <c r="EJ136" s="160"/>
      <c r="EK136" s="160"/>
      <c r="EL136" s="160"/>
      <c r="EM136" s="160"/>
      <c r="EN136" s="160"/>
      <c r="EO136" s="160"/>
      <c r="EP136" s="160"/>
      <c r="EQ136" s="160"/>
      <c r="ER136" s="160"/>
      <c r="ES136" s="160"/>
      <c r="ET136" s="160"/>
      <c r="EU136" s="160"/>
      <c r="EV136" s="160"/>
      <c r="EW136" s="160"/>
      <c r="EX136" s="160"/>
      <c r="EY136" s="160"/>
      <c r="EZ136" s="160"/>
      <c r="FA136" s="160"/>
      <c r="FB136" s="160"/>
      <c r="FC136" s="160"/>
      <c r="FD136" s="160"/>
      <c r="FE136" s="160"/>
      <c r="FF136" s="160"/>
      <c r="FG136" s="160"/>
      <c r="FH136" s="160"/>
      <c r="FI136" s="160"/>
      <c r="FJ136" s="160"/>
      <c r="FK136" s="160"/>
      <c r="FL136" s="160"/>
      <c r="FM136" s="160"/>
      <c r="FN136" s="160"/>
      <c r="FO136" s="160"/>
      <c r="FP136" s="160"/>
      <c r="FQ136" s="160"/>
      <c r="FR136" s="160"/>
      <c r="FS136" s="160"/>
      <c r="FT136" s="160"/>
      <c r="FU136" s="160"/>
      <c r="FV136" s="160"/>
      <c r="FW136" s="160"/>
      <c r="FX136" s="160"/>
      <c r="FY136" s="160"/>
      <c r="FZ136" s="160"/>
      <c r="GA136" s="160"/>
      <c r="GB136" s="160"/>
      <c r="GC136" s="160"/>
      <c r="GD136" s="160"/>
      <c r="GE136" s="160"/>
    </row>
    <row r="137" spans="1:187" ht="31.5" customHeight="1">
      <c r="A137" s="25">
        <v>231</v>
      </c>
      <c r="B137" s="25">
        <v>32</v>
      </c>
      <c r="C137" s="25">
        <v>3745</v>
      </c>
      <c r="D137" s="38">
        <v>5169</v>
      </c>
      <c r="E137" s="27"/>
      <c r="F137" s="25"/>
      <c r="G137" s="53">
        <v>100000</v>
      </c>
      <c r="H137" s="54"/>
      <c r="I137" s="55"/>
      <c r="J137" s="593" t="s">
        <v>117</v>
      </c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160"/>
      <c r="DG137" s="160"/>
      <c r="DH137" s="160"/>
      <c r="DI137" s="160"/>
      <c r="DJ137" s="160"/>
      <c r="DK137" s="160"/>
      <c r="DL137" s="160"/>
      <c r="DM137" s="160"/>
      <c r="DN137" s="160"/>
      <c r="DO137" s="160"/>
      <c r="DP137" s="160"/>
      <c r="DQ137" s="160"/>
      <c r="DR137" s="160"/>
      <c r="DS137" s="160"/>
      <c r="DT137" s="160"/>
      <c r="DU137" s="160"/>
      <c r="DV137" s="160"/>
      <c r="DW137" s="160"/>
      <c r="DX137" s="160"/>
      <c r="DY137" s="160"/>
      <c r="DZ137" s="160"/>
      <c r="EA137" s="160"/>
      <c r="EB137" s="160"/>
      <c r="EC137" s="160"/>
      <c r="ED137" s="160"/>
      <c r="EE137" s="160"/>
      <c r="EF137" s="160"/>
      <c r="EG137" s="160"/>
      <c r="EH137" s="160"/>
      <c r="EI137" s="160"/>
      <c r="EJ137" s="160"/>
      <c r="EK137" s="160"/>
      <c r="EL137" s="160"/>
      <c r="EM137" s="160"/>
      <c r="EN137" s="160"/>
      <c r="EO137" s="160"/>
      <c r="EP137" s="160"/>
      <c r="EQ137" s="160"/>
      <c r="ER137" s="160"/>
      <c r="ES137" s="160"/>
      <c r="ET137" s="160"/>
      <c r="EU137" s="160"/>
      <c r="EV137" s="160"/>
      <c r="EW137" s="160"/>
      <c r="EX137" s="160"/>
      <c r="EY137" s="160"/>
      <c r="EZ137" s="160"/>
      <c r="FA137" s="160"/>
      <c r="FB137" s="160"/>
      <c r="FC137" s="160"/>
      <c r="FD137" s="160"/>
      <c r="FE137" s="160"/>
      <c r="FF137" s="160"/>
      <c r="FG137" s="160"/>
      <c r="FH137" s="160"/>
      <c r="FI137" s="160"/>
      <c r="FJ137" s="160"/>
      <c r="FK137" s="160"/>
      <c r="FL137" s="160"/>
      <c r="FM137" s="160"/>
      <c r="FN137" s="160"/>
      <c r="FO137" s="160"/>
      <c r="FP137" s="160"/>
      <c r="FQ137" s="160"/>
      <c r="FR137" s="160"/>
      <c r="FS137" s="160"/>
      <c r="FT137" s="160"/>
      <c r="FU137" s="160"/>
      <c r="FV137" s="160"/>
      <c r="FW137" s="160"/>
      <c r="FX137" s="160"/>
      <c r="FY137" s="160"/>
      <c r="FZ137" s="160"/>
      <c r="GA137" s="160"/>
      <c r="GB137" s="160"/>
      <c r="GC137" s="160"/>
      <c r="GD137" s="160"/>
      <c r="GE137" s="160"/>
    </row>
    <row r="138" spans="1:187" s="548" customFormat="1" ht="31.5" customHeight="1">
      <c r="A138" s="218">
        <v>231</v>
      </c>
      <c r="B138" s="218"/>
      <c r="C138" s="218">
        <v>3745</v>
      </c>
      <c r="D138" s="218"/>
      <c r="E138" s="219"/>
      <c r="F138" s="218"/>
      <c r="G138" s="220"/>
      <c r="H138" s="220">
        <f>G136+G137</f>
        <v>450000</v>
      </c>
      <c r="I138" s="220"/>
      <c r="J138" s="605" t="s">
        <v>61</v>
      </c>
      <c r="K138" s="160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</row>
    <row r="139" spans="1:187" s="66" customFormat="1" ht="31.5" customHeight="1">
      <c r="A139" s="543"/>
      <c r="B139" s="543"/>
      <c r="C139" s="543"/>
      <c r="D139" s="544"/>
      <c r="E139" s="545"/>
      <c r="F139" s="543"/>
      <c r="G139" s="546"/>
      <c r="H139" s="547"/>
      <c r="I139" s="546"/>
      <c r="J139" s="205" t="s">
        <v>191</v>
      </c>
      <c r="K139" s="160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</row>
    <row r="140" spans="1:187" s="60" customFormat="1" ht="31.5" customHeight="1">
      <c r="A140" s="460"/>
      <c r="B140" s="460"/>
      <c r="C140" s="460"/>
      <c r="D140" s="461"/>
      <c r="E140" s="462"/>
      <c r="F140" s="460"/>
      <c r="G140" s="463"/>
      <c r="H140" s="464"/>
      <c r="I140" s="463"/>
      <c r="J140" s="465"/>
      <c r="K140" s="16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</row>
    <row r="141" spans="1:187" ht="31.5" customHeight="1">
      <c r="A141" s="25">
        <v>231</v>
      </c>
      <c r="B141" s="25">
        <v>32</v>
      </c>
      <c r="C141" s="25">
        <v>5512</v>
      </c>
      <c r="D141" s="525">
        <v>5222</v>
      </c>
      <c r="E141" s="27"/>
      <c r="F141" s="25"/>
      <c r="G141" s="53">
        <v>200000</v>
      </c>
      <c r="H141" s="54"/>
      <c r="I141" s="55"/>
      <c r="J141" s="593" t="s">
        <v>226</v>
      </c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  <c r="DD141" s="160"/>
      <c r="DE141" s="160"/>
      <c r="DF141" s="160"/>
      <c r="DG141" s="160"/>
      <c r="DH141" s="160"/>
      <c r="DI141" s="160"/>
      <c r="DJ141" s="160"/>
      <c r="DK141" s="160"/>
      <c r="DL141" s="160"/>
      <c r="DM141" s="160"/>
      <c r="DN141" s="160"/>
      <c r="DO141" s="160"/>
      <c r="DP141" s="160"/>
      <c r="DQ141" s="160"/>
      <c r="DR141" s="160"/>
      <c r="DS141" s="160"/>
      <c r="DT141" s="160"/>
      <c r="DU141" s="160"/>
      <c r="DV141" s="160"/>
      <c r="DW141" s="160"/>
      <c r="DX141" s="160"/>
      <c r="DY141" s="160"/>
      <c r="DZ141" s="160"/>
      <c r="EA141" s="160"/>
      <c r="EB141" s="160"/>
      <c r="EC141" s="160"/>
      <c r="ED141" s="160"/>
      <c r="EE141" s="160"/>
      <c r="EF141" s="160"/>
      <c r="EG141" s="160"/>
      <c r="EH141" s="160"/>
      <c r="EI141" s="160"/>
      <c r="EJ141" s="160"/>
      <c r="EK141" s="160"/>
      <c r="EL141" s="160"/>
      <c r="EM141" s="160"/>
      <c r="EN141" s="160"/>
      <c r="EO141" s="160"/>
      <c r="EP141" s="160"/>
      <c r="EQ141" s="160"/>
      <c r="ER141" s="160"/>
      <c r="ES141" s="160"/>
      <c r="ET141" s="160"/>
      <c r="EU141" s="160"/>
      <c r="EV141" s="160"/>
      <c r="EW141" s="160"/>
      <c r="EX141" s="160"/>
      <c r="EY141" s="160"/>
      <c r="EZ141" s="160"/>
      <c r="FA141" s="160"/>
      <c r="FB141" s="160"/>
      <c r="FC141" s="160"/>
      <c r="FD141" s="160"/>
      <c r="FE141" s="160"/>
      <c r="FF141" s="160"/>
      <c r="FG141" s="160"/>
      <c r="FH141" s="160"/>
      <c r="FI141" s="160"/>
      <c r="FJ141" s="160"/>
      <c r="FK141" s="160"/>
      <c r="FL141" s="160"/>
      <c r="FM141" s="160"/>
      <c r="FN141" s="160"/>
      <c r="FO141" s="160"/>
      <c r="FP141" s="160"/>
      <c r="FQ141" s="160"/>
      <c r="FR141" s="160"/>
      <c r="FS141" s="160"/>
      <c r="FT141" s="160"/>
      <c r="FU141" s="160"/>
      <c r="FV141" s="160"/>
      <c r="FW141" s="160"/>
      <c r="FX141" s="160"/>
      <c r="FY141" s="160"/>
      <c r="FZ141" s="160"/>
      <c r="GA141" s="160"/>
      <c r="GB141" s="160"/>
      <c r="GC141" s="160"/>
      <c r="GD141" s="160"/>
      <c r="GE141" s="160"/>
    </row>
    <row r="142" spans="1:187" s="103" customFormat="1" ht="31.5" customHeight="1" thickBot="1">
      <c r="A142" s="189">
        <v>231</v>
      </c>
      <c r="B142" s="218"/>
      <c r="C142" s="218">
        <v>5512</v>
      </c>
      <c r="D142" s="218"/>
      <c r="E142" s="219"/>
      <c r="F142" s="218"/>
      <c r="G142" s="220"/>
      <c r="H142" s="220">
        <f>G141</f>
        <v>200000</v>
      </c>
      <c r="I142" s="220"/>
      <c r="J142" s="605" t="s">
        <v>80</v>
      </c>
      <c r="K142" s="160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  <c r="DF142" s="194"/>
      <c r="DG142" s="194"/>
      <c r="DH142" s="194"/>
      <c r="DI142" s="194"/>
      <c r="DJ142" s="194"/>
      <c r="DK142" s="194"/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/>
      <c r="DY142" s="194"/>
      <c r="DZ142" s="194"/>
      <c r="EA142" s="194"/>
      <c r="EB142" s="194"/>
      <c r="EC142" s="194"/>
      <c r="ED142" s="194"/>
      <c r="EE142" s="194"/>
      <c r="EF142" s="194"/>
      <c r="EG142" s="194"/>
      <c r="EH142" s="194"/>
      <c r="EI142" s="194"/>
      <c r="EJ142" s="194"/>
      <c r="EK142" s="194"/>
      <c r="EL142" s="194"/>
      <c r="EM142" s="194"/>
      <c r="EN142" s="194"/>
      <c r="EO142" s="194"/>
      <c r="EP142" s="194"/>
      <c r="EQ142" s="194"/>
      <c r="ER142" s="194"/>
      <c r="ES142" s="194"/>
      <c r="ET142" s="194"/>
      <c r="EU142" s="194"/>
      <c r="EV142" s="194"/>
      <c r="EW142" s="194"/>
      <c r="EX142" s="194"/>
      <c r="EY142" s="194"/>
      <c r="EZ142" s="194"/>
      <c r="FA142" s="194"/>
      <c r="FB142" s="194"/>
      <c r="FC142" s="194"/>
      <c r="FD142" s="194"/>
      <c r="FE142" s="194"/>
      <c r="FF142" s="194"/>
      <c r="FG142" s="194"/>
      <c r="FH142" s="194"/>
      <c r="FI142" s="194"/>
      <c r="FJ142" s="194"/>
      <c r="FK142" s="194"/>
      <c r="FL142" s="194"/>
      <c r="FM142" s="194"/>
      <c r="FN142" s="194"/>
      <c r="FO142" s="194"/>
      <c r="FP142" s="194"/>
      <c r="FQ142" s="194"/>
      <c r="FR142" s="194"/>
      <c r="FS142" s="194"/>
      <c r="FT142" s="194"/>
      <c r="FU142" s="194"/>
      <c r="FV142" s="194"/>
      <c r="FW142" s="194"/>
      <c r="FX142" s="194"/>
      <c r="FY142" s="194"/>
      <c r="FZ142" s="194"/>
      <c r="GA142" s="194"/>
      <c r="GB142" s="194"/>
      <c r="GC142" s="194"/>
      <c r="GD142" s="194"/>
      <c r="GE142" s="194"/>
    </row>
    <row r="143" spans="1:187" ht="31.5" customHeight="1">
      <c r="A143" s="210"/>
      <c r="B143" s="202"/>
      <c r="C143" s="202"/>
      <c r="D143" s="222"/>
      <c r="E143" s="223"/>
      <c r="F143" s="202"/>
      <c r="G143" s="55"/>
      <c r="H143" s="54"/>
      <c r="I143" s="55"/>
      <c r="J143" s="603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160"/>
      <c r="DG143" s="160"/>
      <c r="DH143" s="160"/>
      <c r="DI143" s="160"/>
      <c r="DJ143" s="160"/>
      <c r="DK143" s="160"/>
      <c r="DL143" s="160"/>
      <c r="DM143" s="160"/>
      <c r="DN143" s="160"/>
      <c r="DO143" s="160"/>
      <c r="DP143" s="160"/>
      <c r="DQ143" s="160"/>
      <c r="DR143" s="160"/>
      <c r="DS143" s="160"/>
      <c r="DT143" s="160"/>
      <c r="DU143" s="160"/>
      <c r="DV143" s="160"/>
      <c r="DW143" s="160"/>
      <c r="DX143" s="160"/>
      <c r="DY143" s="160"/>
      <c r="DZ143" s="160"/>
      <c r="EA143" s="160"/>
      <c r="EB143" s="160"/>
      <c r="EC143" s="160"/>
      <c r="ED143" s="160"/>
      <c r="EE143" s="160"/>
      <c r="EF143" s="160"/>
      <c r="EG143" s="160"/>
      <c r="EH143" s="160"/>
      <c r="EI143" s="160"/>
      <c r="EJ143" s="160"/>
      <c r="EK143" s="160"/>
      <c r="EL143" s="160"/>
      <c r="EM143" s="160"/>
      <c r="EN143" s="160"/>
      <c r="EO143" s="160"/>
      <c r="EP143" s="160"/>
      <c r="EQ143" s="160"/>
      <c r="ER143" s="160"/>
      <c r="ES143" s="160"/>
      <c r="ET143" s="160"/>
      <c r="EU143" s="160"/>
      <c r="EV143" s="160"/>
      <c r="EW143" s="160"/>
      <c r="EX143" s="160"/>
      <c r="EY143" s="160"/>
      <c r="EZ143" s="160"/>
      <c r="FA143" s="160"/>
      <c r="FB143" s="160"/>
      <c r="FC143" s="160"/>
      <c r="FD143" s="160"/>
      <c r="FE143" s="160"/>
      <c r="FF143" s="160"/>
      <c r="FG143" s="160"/>
      <c r="FH143" s="160"/>
      <c r="FI143" s="160"/>
      <c r="FJ143" s="160"/>
      <c r="FK143" s="160"/>
      <c r="FL143" s="160"/>
      <c r="FM143" s="160"/>
      <c r="FN143" s="160"/>
      <c r="FO143" s="160"/>
      <c r="FP143" s="160"/>
      <c r="FQ143" s="160"/>
      <c r="FR143" s="160"/>
      <c r="FS143" s="160"/>
      <c r="FT143" s="160"/>
      <c r="FU143" s="160"/>
      <c r="FV143" s="160"/>
      <c r="FW143" s="160"/>
      <c r="FX143" s="160"/>
      <c r="FY143" s="160"/>
      <c r="FZ143" s="160"/>
      <c r="GA143" s="160"/>
      <c r="GB143" s="160"/>
      <c r="GC143" s="160"/>
      <c r="GD143" s="160"/>
      <c r="GE143" s="160"/>
    </row>
    <row r="144" spans="1:187" ht="31.5" customHeight="1">
      <c r="A144" s="25">
        <v>231</v>
      </c>
      <c r="B144" s="25">
        <v>32</v>
      </c>
      <c r="C144" s="25">
        <v>6112</v>
      </c>
      <c r="D144" s="211">
        <v>5023</v>
      </c>
      <c r="E144" s="27"/>
      <c r="F144" s="25"/>
      <c r="G144" s="53">
        <v>900000</v>
      </c>
      <c r="H144" s="54"/>
      <c r="I144" s="55"/>
      <c r="J144" s="593" t="s">
        <v>49</v>
      </c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160"/>
      <c r="DG144" s="160"/>
      <c r="DH144" s="160"/>
      <c r="DI144" s="160"/>
      <c r="DJ144" s="160"/>
      <c r="DK144" s="160"/>
      <c r="DL144" s="160"/>
      <c r="DM144" s="160"/>
      <c r="DN144" s="160"/>
      <c r="DO144" s="160"/>
      <c r="DP144" s="160"/>
      <c r="DQ144" s="160"/>
      <c r="DR144" s="160"/>
      <c r="DS144" s="160"/>
      <c r="DT144" s="160"/>
      <c r="DU144" s="160"/>
      <c r="DV144" s="160"/>
      <c r="DW144" s="160"/>
      <c r="DX144" s="160"/>
      <c r="DY144" s="160"/>
      <c r="DZ144" s="160"/>
      <c r="EA144" s="160"/>
      <c r="EB144" s="160"/>
      <c r="EC144" s="160"/>
      <c r="ED144" s="160"/>
      <c r="EE144" s="160"/>
      <c r="EF144" s="160"/>
      <c r="EG144" s="160"/>
      <c r="EH144" s="160"/>
      <c r="EI144" s="160"/>
      <c r="EJ144" s="160"/>
      <c r="EK144" s="160"/>
      <c r="EL144" s="160"/>
      <c r="EM144" s="160"/>
      <c r="EN144" s="160"/>
      <c r="EO144" s="160"/>
      <c r="EP144" s="160"/>
      <c r="EQ144" s="160"/>
      <c r="ER144" s="160"/>
      <c r="ES144" s="160"/>
      <c r="ET144" s="160"/>
      <c r="EU144" s="160"/>
      <c r="EV144" s="160"/>
      <c r="EW144" s="160"/>
      <c r="EX144" s="160"/>
      <c r="EY144" s="160"/>
      <c r="EZ144" s="160"/>
      <c r="FA144" s="160"/>
      <c r="FB144" s="160"/>
      <c r="FC144" s="160"/>
      <c r="FD144" s="160"/>
      <c r="FE144" s="160"/>
      <c r="FF144" s="160"/>
      <c r="FG144" s="160"/>
      <c r="FH144" s="160"/>
      <c r="FI144" s="160"/>
      <c r="FJ144" s="160"/>
      <c r="FK144" s="160"/>
      <c r="FL144" s="160"/>
      <c r="FM144" s="160"/>
      <c r="FN144" s="160"/>
      <c r="FO144" s="160"/>
      <c r="FP144" s="160"/>
      <c r="FQ144" s="160"/>
      <c r="FR144" s="160"/>
      <c r="FS144" s="160"/>
      <c r="FT144" s="160"/>
      <c r="FU144" s="160"/>
      <c r="FV144" s="160"/>
      <c r="FW144" s="160"/>
      <c r="FX144" s="160"/>
      <c r="FY144" s="160"/>
      <c r="FZ144" s="160"/>
      <c r="GA144" s="160"/>
      <c r="GB144" s="160"/>
      <c r="GC144" s="160"/>
      <c r="GD144" s="160"/>
      <c r="GE144" s="160"/>
    </row>
    <row r="145" spans="1:187" ht="31.5" customHeight="1">
      <c r="A145" s="25">
        <v>231</v>
      </c>
      <c r="B145" s="25">
        <v>32</v>
      </c>
      <c r="C145" s="25">
        <v>6112</v>
      </c>
      <c r="D145" s="211">
        <v>5031</v>
      </c>
      <c r="E145" s="27"/>
      <c r="F145" s="25"/>
      <c r="G145" s="53">
        <v>180000</v>
      </c>
      <c r="H145" s="54"/>
      <c r="I145" s="55"/>
      <c r="J145" s="593" t="s">
        <v>63</v>
      </c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160"/>
      <c r="DG145" s="160"/>
      <c r="DH145" s="160"/>
      <c r="DI145" s="160"/>
      <c r="DJ145" s="160"/>
      <c r="DK145" s="160"/>
      <c r="DL145" s="160"/>
      <c r="DM145" s="160"/>
      <c r="DN145" s="160"/>
      <c r="DO145" s="160"/>
      <c r="DP145" s="160"/>
      <c r="DQ145" s="160"/>
      <c r="DR145" s="160"/>
      <c r="DS145" s="160"/>
      <c r="DT145" s="160"/>
      <c r="DU145" s="160"/>
      <c r="DV145" s="160"/>
      <c r="DW145" s="160"/>
      <c r="DX145" s="160"/>
      <c r="DY145" s="160"/>
      <c r="DZ145" s="160"/>
      <c r="EA145" s="160"/>
      <c r="EB145" s="160"/>
      <c r="EC145" s="160"/>
      <c r="ED145" s="160"/>
      <c r="EE145" s="160"/>
      <c r="EF145" s="160"/>
      <c r="EG145" s="160"/>
      <c r="EH145" s="160"/>
      <c r="EI145" s="160"/>
      <c r="EJ145" s="160"/>
      <c r="EK145" s="160"/>
      <c r="EL145" s="160"/>
      <c r="EM145" s="160"/>
      <c r="EN145" s="160"/>
      <c r="EO145" s="160"/>
      <c r="EP145" s="160"/>
      <c r="EQ145" s="160"/>
      <c r="ER145" s="160"/>
      <c r="ES145" s="160"/>
      <c r="ET145" s="160"/>
      <c r="EU145" s="160"/>
      <c r="EV145" s="160"/>
      <c r="EW145" s="160"/>
      <c r="EX145" s="160"/>
      <c r="EY145" s="160"/>
      <c r="EZ145" s="160"/>
      <c r="FA145" s="160"/>
      <c r="FB145" s="160"/>
      <c r="FC145" s="160"/>
      <c r="FD145" s="160"/>
      <c r="FE145" s="160"/>
      <c r="FF145" s="160"/>
      <c r="FG145" s="160"/>
      <c r="FH145" s="160"/>
      <c r="FI145" s="160"/>
      <c r="FJ145" s="160"/>
      <c r="FK145" s="160"/>
      <c r="FL145" s="160"/>
      <c r="FM145" s="160"/>
      <c r="FN145" s="160"/>
      <c r="FO145" s="160"/>
      <c r="FP145" s="160"/>
      <c r="FQ145" s="160"/>
      <c r="FR145" s="160"/>
      <c r="FS145" s="160"/>
      <c r="FT145" s="160"/>
      <c r="FU145" s="160"/>
      <c r="FV145" s="160"/>
      <c r="FW145" s="160"/>
      <c r="FX145" s="160"/>
      <c r="FY145" s="160"/>
      <c r="FZ145" s="160"/>
      <c r="GA145" s="160"/>
      <c r="GB145" s="160"/>
      <c r="GC145" s="160"/>
      <c r="GD145" s="160"/>
      <c r="GE145" s="160"/>
    </row>
    <row r="146" spans="1:187" ht="31.5" customHeight="1">
      <c r="A146" s="25">
        <v>231</v>
      </c>
      <c r="B146" s="25">
        <v>32</v>
      </c>
      <c r="C146" s="25">
        <v>6112</v>
      </c>
      <c r="D146" s="211">
        <v>5032</v>
      </c>
      <c r="E146" s="27"/>
      <c r="F146" s="25"/>
      <c r="G146" s="53">
        <v>80000</v>
      </c>
      <c r="H146" s="54"/>
      <c r="I146" s="55"/>
      <c r="J146" s="593" t="s">
        <v>50</v>
      </c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160"/>
      <c r="DG146" s="160"/>
      <c r="DH146" s="160"/>
      <c r="DI146" s="160"/>
      <c r="DJ146" s="160"/>
      <c r="DK146" s="160"/>
      <c r="DL146" s="160"/>
      <c r="DM146" s="160"/>
      <c r="DN146" s="160"/>
      <c r="DO146" s="160"/>
      <c r="DP146" s="160"/>
      <c r="DQ146" s="160"/>
      <c r="DR146" s="160"/>
      <c r="DS146" s="160"/>
      <c r="DT146" s="160"/>
      <c r="DU146" s="160"/>
      <c r="DV146" s="160"/>
      <c r="DW146" s="160"/>
      <c r="DX146" s="160"/>
      <c r="DY146" s="160"/>
      <c r="DZ146" s="160"/>
      <c r="EA146" s="160"/>
      <c r="EB146" s="160"/>
      <c r="EC146" s="160"/>
      <c r="ED146" s="160"/>
      <c r="EE146" s="160"/>
      <c r="EF146" s="160"/>
      <c r="EG146" s="160"/>
      <c r="EH146" s="160"/>
      <c r="EI146" s="160"/>
      <c r="EJ146" s="160"/>
      <c r="EK146" s="160"/>
      <c r="EL146" s="160"/>
      <c r="EM146" s="160"/>
      <c r="EN146" s="160"/>
      <c r="EO146" s="160"/>
      <c r="EP146" s="160"/>
      <c r="EQ146" s="160"/>
      <c r="ER146" s="160"/>
      <c r="ES146" s="160"/>
      <c r="ET146" s="160"/>
      <c r="EU146" s="160"/>
      <c r="EV146" s="160"/>
      <c r="EW146" s="160"/>
      <c r="EX146" s="160"/>
      <c r="EY146" s="160"/>
      <c r="EZ146" s="160"/>
      <c r="FA146" s="160"/>
      <c r="FB146" s="160"/>
      <c r="FC146" s="160"/>
      <c r="FD146" s="160"/>
      <c r="FE146" s="160"/>
      <c r="FF146" s="160"/>
      <c r="FG146" s="160"/>
      <c r="FH146" s="160"/>
      <c r="FI146" s="160"/>
      <c r="FJ146" s="160"/>
      <c r="FK146" s="160"/>
      <c r="FL146" s="160"/>
      <c r="FM146" s="160"/>
      <c r="FN146" s="160"/>
      <c r="FO146" s="160"/>
      <c r="FP146" s="160"/>
      <c r="FQ146" s="160"/>
      <c r="FR146" s="160"/>
      <c r="FS146" s="160"/>
      <c r="FT146" s="160"/>
      <c r="FU146" s="160"/>
      <c r="FV146" s="160"/>
      <c r="FW146" s="160"/>
      <c r="FX146" s="160"/>
      <c r="FY146" s="160"/>
      <c r="FZ146" s="160"/>
      <c r="GA146" s="160"/>
      <c r="GB146" s="160"/>
      <c r="GC146" s="160"/>
      <c r="GD146" s="160"/>
      <c r="GE146" s="160"/>
    </row>
    <row r="147" spans="1:187" ht="31.5" customHeight="1">
      <c r="A147" s="25">
        <v>231</v>
      </c>
      <c r="B147" s="25">
        <v>32</v>
      </c>
      <c r="C147" s="25">
        <v>6112</v>
      </c>
      <c r="D147" s="224">
        <v>5175</v>
      </c>
      <c r="E147" s="225"/>
      <c r="F147" s="226"/>
      <c r="G147" s="227">
        <v>5000</v>
      </c>
      <c r="H147" s="228"/>
      <c r="I147" s="229"/>
      <c r="J147" s="606" t="s">
        <v>220</v>
      </c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160"/>
      <c r="DG147" s="160"/>
      <c r="DH147" s="160"/>
      <c r="DI147" s="160"/>
      <c r="DJ147" s="160"/>
      <c r="DK147" s="160"/>
      <c r="DL147" s="160"/>
      <c r="DM147" s="160"/>
      <c r="DN147" s="160"/>
      <c r="DO147" s="160"/>
      <c r="DP147" s="160"/>
      <c r="DQ147" s="160"/>
      <c r="DR147" s="160"/>
      <c r="DS147" s="160"/>
      <c r="DT147" s="160"/>
      <c r="DU147" s="160"/>
      <c r="DV147" s="160"/>
      <c r="DW147" s="160"/>
      <c r="DX147" s="160"/>
      <c r="DY147" s="160"/>
      <c r="DZ147" s="160"/>
      <c r="EA147" s="160"/>
      <c r="EB147" s="160"/>
      <c r="EC147" s="160"/>
      <c r="ED147" s="160"/>
      <c r="EE147" s="160"/>
      <c r="EF147" s="160"/>
      <c r="EG147" s="160"/>
      <c r="EH147" s="160"/>
      <c r="EI147" s="160"/>
      <c r="EJ147" s="160"/>
      <c r="EK147" s="160"/>
      <c r="EL147" s="160"/>
      <c r="EM147" s="160"/>
      <c r="EN147" s="160"/>
      <c r="EO147" s="160"/>
      <c r="EP147" s="160"/>
      <c r="EQ147" s="160"/>
      <c r="ER147" s="160"/>
      <c r="ES147" s="160"/>
      <c r="ET147" s="160"/>
      <c r="EU147" s="160"/>
      <c r="EV147" s="160"/>
      <c r="EW147" s="160"/>
      <c r="EX147" s="160"/>
      <c r="EY147" s="160"/>
      <c r="EZ147" s="160"/>
      <c r="FA147" s="160"/>
      <c r="FB147" s="160"/>
      <c r="FC147" s="160"/>
      <c r="FD147" s="160"/>
      <c r="FE147" s="160"/>
      <c r="FF147" s="160"/>
      <c r="FG147" s="160"/>
      <c r="FH147" s="160"/>
      <c r="FI147" s="160"/>
      <c r="FJ147" s="160"/>
      <c r="FK147" s="160"/>
      <c r="FL147" s="160"/>
      <c r="FM147" s="160"/>
      <c r="FN147" s="160"/>
      <c r="FO147" s="160"/>
      <c r="FP147" s="160"/>
      <c r="FQ147" s="160"/>
      <c r="FR147" s="160"/>
      <c r="FS147" s="160"/>
      <c r="FT147" s="160"/>
      <c r="FU147" s="160"/>
      <c r="FV147" s="160"/>
      <c r="FW147" s="160"/>
      <c r="FX147" s="160"/>
      <c r="FY147" s="160"/>
      <c r="FZ147" s="160"/>
      <c r="GA147" s="160"/>
      <c r="GB147" s="160"/>
      <c r="GC147" s="160"/>
      <c r="GD147" s="160"/>
      <c r="GE147" s="160"/>
    </row>
    <row r="148" spans="1:187" ht="31.5" customHeight="1">
      <c r="A148" s="25">
        <v>231</v>
      </c>
      <c r="B148" s="25">
        <v>32</v>
      </c>
      <c r="C148" s="25">
        <v>6112</v>
      </c>
      <c r="D148" s="230">
        <v>5424</v>
      </c>
      <c r="E148" s="225"/>
      <c r="F148" s="226"/>
      <c r="G148" s="227">
        <v>10000</v>
      </c>
      <c r="H148" s="228"/>
      <c r="I148" s="229"/>
      <c r="J148" s="606" t="s">
        <v>162</v>
      </c>
      <c r="K148" s="194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160"/>
      <c r="DG148" s="160"/>
      <c r="DH148" s="160"/>
      <c r="DI148" s="160"/>
      <c r="DJ148" s="160"/>
      <c r="DK148" s="160"/>
      <c r="DL148" s="160"/>
      <c r="DM148" s="160"/>
      <c r="DN148" s="160"/>
      <c r="DO148" s="160"/>
      <c r="DP148" s="160"/>
      <c r="DQ148" s="160"/>
      <c r="DR148" s="160"/>
      <c r="DS148" s="160"/>
      <c r="DT148" s="160"/>
      <c r="DU148" s="160"/>
      <c r="DV148" s="160"/>
      <c r="DW148" s="160"/>
      <c r="DX148" s="160"/>
      <c r="DY148" s="160"/>
      <c r="DZ148" s="160"/>
      <c r="EA148" s="160"/>
      <c r="EB148" s="160"/>
      <c r="EC148" s="160"/>
      <c r="ED148" s="160"/>
      <c r="EE148" s="160"/>
      <c r="EF148" s="160"/>
      <c r="EG148" s="160"/>
      <c r="EH148" s="160"/>
      <c r="EI148" s="160"/>
      <c r="EJ148" s="160"/>
      <c r="EK148" s="160"/>
      <c r="EL148" s="160"/>
      <c r="EM148" s="160"/>
      <c r="EN148" s="160"/>
      <c r="EO148" s="160"/>
      <c r="EP148" s="160"/>
      <c r="EQ148" s="160"/>
      <c r="ER148" s="160"/>
      <c r="ES148" s="160"/>
      <c r="ET148" s="160"/>
      <c r="EU148" s="160"/>
      <c r="EV148" s="160"/>
      <c r="EW148" s="160"/>
      <c r="EX148" s="160"/>
      <c r="EY148" s="160"/>
      <c r="EZ148" s="160"/>
      <c r="FA148" s="160"/>
      <c r="FB148" s="160"/>
      <c r="FC148" s="160"/>
      <c r="FD148" s="160"/>
      <c r="FE148" s="160"/>
      <c r="FF148" s="160"/>
      <c r="FG148" s="160"/>
      <c r="FH148" s="160"/>
      <c r="FI148" s="160"/>
      <c r="FJ148" s="160"/>
      <c r="FK148" s="160"/>
      <c r="FL148" s="160"/>
      <c r="FM148" s="160"/>
      <c r="FN148" s="160"/>
      <c r="FO148" s="160"/>
      <c r="FP148" s="160"/>
      <c r="FQ148" s="160"/>
      <c r="FR148" s="160"/>
      <c r="FS148" s="160"/>
      <c r="FT148" s="160"/>
      <c r="FU148" s="160"/>
      <c r="FV148" s="160"/>
      <c r="FW148" s="160"/>
      <c r="FX148" s="160"/>
      <c r="FY148" s="160"/>
      <c r="FZ148" s="160"/>
      <c r="GA148" s="160"/>
      <c r="GB148" s="160"/>
      <c r="GC148" s="160"/>
      <c r="GD148" s="160"/>
      <c r="GE148" s="160"/>
    </row>
    <row r="149" spans="1:187" ht="31.5" customHeight="1">
      <c r="A149" s="421">
        <v>236</v>
      </c>
      <c r="B149" s="421">
        <v>11</v>
      </c>
      <c r="C149" s="25">
        <v>6112</v>
      </c>
      <c r="D149" s="224">
        <v>5179</v>
      </c>
      <c r="E149" s="225"/>
      <c r="F149" s="226"/>
      <c r="G149" s="227">
        <v>5000</v>
      </c>
      <c r="H149" s="228"/>
      <c r="I149" s="229"/>
      <c r="J149" s="606" t="s">
        <v>130</v>
      </c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  <c r="DD149" s="160"/>
      <c r="DE149" s="160"/>
      <c r="DF149" s="160"/>
      <c r="DG149" s="160"/>
      <c r="DH149" s="160"/>
      <c r="DI149" s="160"/>
      <c r="DJ149" s="160"/>
      <c r="DK149" s="160"/>
      <c r="DL149" s="160"/>
      <c r="DM149" s="160"/>
      <c r="DN149" s="160"/>
      <c r="DO149" s="160"/>
      <c r="DP149" s="160"/>
      <c r="DQ149" s="160"/>
      <c r="DR149" s="160"/>
      <c r="DS149" s="160"/>
      <c r="DT149" s="160"/>
      <c r="DU149" s="160"/>
      <c r="DV149" s="160"/>
      <c r="DW149" s="160"/>
      <c r="DX149" s="160"/>
      <c r="DY149" s="160"/>
      <c r="DZ149" s="160"/>
      <c r="EA149" s="160"/>
      <c r="EB149" s="160"/>
      <c r="EC149" s="160"/>
      <c r="ED149" s="160"/>
      <c r="EE149" s="160"/>
      <c r="EF149" s="160"/>
      <c r="EG149" s="160"/>
      <c r="EH149" s="160"/>
      <c r="EI149" s="160"/>
      <c r="EJ149" s="160"/>
      <c r="EK149" s="160"/>
      <c r="EL149" s="160"/>
      <c r="EM149" s="160"/>
      <c r="EN149" s="160"/>
      <c r="EO149" s="160"/>
      <c r="EP149" s="160"/>
      <c r="EQ149" s="160"/>
      <c r="ER149" s="160"/>
      <c r="ES149" s="160"/>
      <c r="ET149" s="160"/>
      <c r="EU149" s="160"/>
      <c r="EV149" s="160"/>
      <c r="EW149" s="160"/>
      <c r="EX149" s="160"/>
      <c r="EY149" s="160"/>
      <c r="EZ149" s="160"/>
      <c r="FA149" s="160"/>
      <c r="FB149" s="160"/>
      <c r="FC149" s="160"/>
      <c r="FD149" s="160"/>
      <c r="FE149" s="160"/>
      <c r="FF149" s="160"/>
      <c r="FG149" s="160"/>
      <c r="FH149" s="160"/>
      <c r="FI149" s="160"/>
      <c r="FJ149" s="160"/>
      <c r="FK149" s="160"/>
      <c r="FL149" s="160"/>
      <c r="FM149" s="160"/>
      <c r="FN149" s="160"/>
      <c r="FO149" s="160"/>
      <c r="FP149" s="160"/>
      <c r="FQ149" s="160"/>
      <c r="FR149" s="160"/>
      <c r="FS149" s="160"/>
      <c r="FT149" s="160"/>
      <c r="FU149" s="160"/>
      <c r="FV149" s="160"/>
      <c r="FW149" s="160"/>
      <c r="FX149" s="160"/>
      <c r="FY149" s="160"/>
      <c r="FZ149" s="160"/>
      <c r="GA149" s="160"/>
      <c r="GB149" s="160"/>
      <c r="GC149" s="160"/>
      <c r="GD149" s="160"/>
      <c r="GE149" s="160"/>
    </row>
    <row r="150" spans="1:187" s="103" customFormat="1" ht="31.5" customHeight="1" thickBot="1">
      <c r="A150" s="189" t="s">
        <v>69</v>
      </c>
      <c r="B150" s="189"/>
      <c r="C150" s="189">
        <v>6112</v>
      </c>
      <c r="D150" s="189"/>
      <c r="E150" s="190"/>
      <c r="F150" s="189"/>
      <c r="G150" s="191"/>
      <c r="H150" s="191">
        <f>G144+G145+G146+G147+G148+G149</f>
        <v>1180000</v>
      </c>
      <c r="I150" s="191"/>
      <c r="J150" s="600" t="s">
        <v>48</v>
      </c>
      <c r="K150" s="160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4"/>
      <c r="BZ150" s="194"/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4"/>
      <c r="CK150" s="194"/>
      <c r="CL150" s="194"/>
      <c r="CM150" s="194"/>
      <c r="CN150" s="194"/>
      <c r="CO150" s="194"/>
      <c r="CP150" s="194"/>
      <c r="CQ150" s="194"/>
      <c r="CR150" s="194"/>
      <c r="CS150" s="194"/>
      <c r="CT150" s="194"/>
      <c r="CU150" s="194"/>
      <c r="CV150" s="194"/>
      <c r="CW150" s="194"/>
      <c r="CX150" s="194"/>
      <c r="CY150" s="194"/>
      <c r="CZ150" s="194"/>
      <c r="DA150" s="194"/>
      <c r="DB150" s="194"/>
      <c r="DC150" s="194"/>
      <c r="DD150" s="194"/>
      <c r="DE150" s="194"/>
      <c r="DF150" s="194"/>
      <c r="DG150" s="194"/>
      <c r="DH150" s="194"/>
      <c r="DI150" s="194"/>
      <c r="DJ150" s="194"/>
      <c r="DK150" s="194"/>
      <c r="DL150" s="194"/>
      <c r="DM150" s="194"/>
      <c r="DN150" s="194"/>
      <c r="DO150" s="194"/>
      <c r="DP150" s="194"/>
      <c r="DQ150" s="194"/>
      <c r="DR150" s="194"/>
      <c r="DS150" s="194"/>
      <c r="DT150" s="194"/>
      <c r="DU150" s="194"/>
      <c r="DV150" s="194"/>
      <c r="DW150" s="194"/>
      <c r="DX150" s="194"/>
      <c r="DY150" s="194"/>
      <c r="DZ150" s="194"/>
      <c r="EA150" s="194"/>
      <c r="EB150" s="194"/>
      <c r="EC150" s="194"/>
      <c r="ED150" s="194"/>
      <c r="EE150" s="194"/>
      <c r="EF150" s="194"/>
      <c r="EG150" s="194"/>
      <c r="EH150" s="194"/>
      <c r="EI150" s="194"/>
      <c r="EJ150" s="194"/>
      <c r="EK150" s="194"/>
      <c r="EL150" s="194"/>
      <c r="EM150" s="194"/>
      <c r="EN150" s="194"/>
      <c r="EO150" s="194"/>
      <c r="EP150" s="194"/>
      <c r="EQ150" s="194"/>
      <c r="ER150" s="194"/>
      <c r="ES150" s="194"/>
      <c r="ET150" s="194"/>
      <c r="EU150" s="194"/>
      <c r="EV150" s="194"/>
      <c r="EW150" s="194"/>
      <c r="EX150" s="194"/>
      <c r="EY150" s="194"/>
      <c r="EZ150" s="194"/>
      <c r="FA150" s="194"/>
      <c r="FB150" s="194"/>
      <c r="FC150" s="194"/>
      <c r="FD150" s="194"/>
      <c r="FE150" s="194"/>
      <c r="FF150" s="194"/>
      <c r="FG150" s="194"/>
      <c r="FH150" s="194"/>
      <c r="FI150" s="194"/>
      <c r="FJ150" s="194"/>
      <c r="FK150" s="194"/>
      <c r="FL150" s="194"/>
      <c r="FM150" s="194"/>
      <c r="FN150" s="194"/>
      <c r="FO150" s="194"/>
      <c r="FP150" s="194"/>
      <c r="FQ150" s="194"/>
      <c r="FR150" s="194"/>
      <c r="FS150" s="194"/>
      <c r="FT150" s="194"/>
      <c r="FU150" s="194"/>
      <c r="FV150" s="194"/>
      <c r="FW150" s="194"/>
      <c r="FX150" s="194"/>
      <c r="FY150" s="194"/>
      <c r="FZ150" s="194"/>
      <c r="GA150" s="194"/>
      <c r="GB150" s="194"/>
      <c r="GC150" s="194"/>
      <c r="GD150" s="194"/>
      <c r="GE150" s="194"/>
    </row>
    <row r="151" spans="1:187" ht="31.5" customHeight="1">
      <c r="A151" s="178"/>
      <c r="B151" s="178"/>
      <c r="C151" s="178"/>
      <c r="D151" s="179"/>
      <c r="E151" s="195"/>
      <c r="F151" s="178"/>
      <c r="G151" s="182"/>
      <c r="H151" s="184"/>
      <c r="I151" s="182"/>
      <c r="J151" s="607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  <c r="DD151" s="160"/>
      <c r="DE151" s="160"/>
      <c r="DF151" s="160"/>
      <c r="DG151" s="160"/>
      <c r="DH151" s="160"/>
      <c r="DI151" s="160"/>
      <c r="DJ151" s="160"/>
      <c r="DK151" s="160"/>
      <c r="DL151" s="160"/>
      <c r="DM151" s="160"/>
      <c r="DN151" s="160"/>
      <c r="DO151" s="160"/>
      <c r="DP151" s="160"/>
      <c r="DQ151" s="160"/>
      <c r="DR151" s="160"/>
      <c r="DS151" s="160"/>
      <c r="DT151" s="160"/>
      <c r="DU151" s="160"/>
      <c r="DV151" s="160"/>
      <c r="DW151" s="160"/>
      <c r="DX151" s="160"/>
      <c r="DY151" s="160"/>
      <c r="DZ151" s="160"/>
      <c r="EA151" s="160"/>
      <c r="EB151" s="160"/>
      <c r="EC151" s="160"/>
      <c r="ED151" s="160"/>
      <c r="EE151" s="160"/>
      <c r="EF151" s="160"/>
      <c r="EG151" s="160"/>
      <c r="EH151" s="160"/>
      <c r="EI151" s="160"/>
      <c r="EJ151" s="160"/>
      <c r="EK151" s="160"/>
      <c r="EL151" s="160"/>
      <c r="EM151" s="160"/>
      <c r="EN151" s="160"/>
      <c r="EO151" s="160"/>
      <c r="EP151" s="160"/>
      <c r="EQ151" s="160"/>
      <c r="ER151" s="160"/>
      <c r="ES151" s="160"/>
      <c r="ET151" s="160"/>
      <c r="EU151" s="160"/>
      <c r="EV151" s="160"/>
      <c r="EW151" s="160"/>
      <c r="EX151" s="160"/>
      <c r="EY151" s="160"/>
      <c r="EZ151" s="160"/>
      <c r="FA151" s="160"/>
      <c r="FB151" s="160"/>
      <c r="FC151" s="160"/>
      <c r="FD151" s="160"/>
      <c r="FE151" s="160"/>
      <c r="FF151" s="160"/>
      <c r="FG151" s="160"/>
      <c r="FH151" s="160"/>
      <c r="FI151" s="160"/>
      <c r="FJ151" s="160"/>
      <c r="FK151" s="160"/>
      <c r="FL151" s="160"/>
      <c r="FM151" s="160"/>
      <c r="FN151" s="160"/>
      <c r="FO151" s="160"/>
      <c r="FP151" s="160"/>
      <c r="FQ151" s="160"/>
      <c r="FR151" s="160"/>
      <c r="FS151" s="160"/>
      <c r="FT151" s="160"/>
      <c r="FU151" s="160"/>
      <c r="FV151" s="160"/>
      <c r="FW151" s="160"/>
      <c r="FX151" s="160"/>
      <c r="FY151" s="160"/>
      <c r="FZ151" s="160"/>
      <c r="GA151" s="160"/>
      <c r="GB151" s="160"/>
      <c r="GC151" s="160"/>
      <c r="GD151" s="160"/>
      <c r="GE151" s="160"/>
    </row>
    <row r="152" spans="1:187" ht="31.5" customHeight="1">
      <c r="A152" s="185" t="s">
        <v>1</v>
      </c>
      <c r="B152" s="185" t="s">
        <v>2</v>
      </c>
      <c r="C152" s="185" t="s">
        <v>60</v>
      </c>
      <c r="D152" s="186" t="s">
        <v>59</v>
      </c>
      <c r="E152" s="187" t="s">
        <v>3</v>
      </c>
      <c r="F152" s="185" t="s">
        <v>4</v>
      </c>
      <c r="G152" s="406"/>
      <c r="H152" s="54"/>
      <c r="I152" s="55"/>
      <c r="J152" s="608" t="s">
        <v>5</v>
      </c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  <c r="DR152" s="160"/>
      <c r="DS152" s="160"/>
      <c r="DT152" s="160"/>
      <c r="DU152" s="160"/>
      <c r="DV152" s="160"/>
      <c r="DW152" s="160"/>
      <c r="DX152" s="160"/>
      <c r="DY152" s="160"/>
      <c r="DZ152" s="160"/>
      <c r="EA152" s="160"/>
      <c r="EB152" s="160"/>
      <c r="EC152" s="160"/>
      <c r="ED152" s="160"/>
      <c r="EE152" s="160"/>
      <c r="EF152" s="160"/>
      <c r="EG152" s="160"/>
      <c r="EH152" s="160"/>
      <c r="EI152" s="160"/>
      <c r="EJ152" s="160"/>
      <c r="EK152" s="160"/>
      <c r="EL152" s="160"/>
      <c r="EM152" s="160"/>
      <c r="EN152" s="160"/>
      <c r="EO152" s="160"/>
      <c r="EP152" s="160"/>
      <c r="EQ152" s="160"/>
      <c r="ER152" s="160"/>
      <c r="ES152" s="160"/>
      <c r="ET152" s="160"/>
      <c r="EU152" s="160"/>
      <c r="EV152" s="160"/>
      <c r="EW152" s="160"/>
      <c r="EX152" s="160"/>
      <c r="EY152" s="160"/>
      <c r="EZ152" s="160"/>
      <c r="FA152" s="160"/>
      <c r="FB152" s="160"/>
      <c r="FC152" s="160"/>
      <c r="FD152" s="160"/>
      <c r="FE152" s="160"/>
      <c r="FF152" s="160"/>
      <c r="FG152" s="160"/>
      <c r="FH152" s="160"/>
      <c r="FI152" s="160"/>
      <c r="FJ152" s="160"/>
      <c r="FK152" s="160"/>
      <c r="FL152" s="160"/>
      <c r="FM152" s="160"/>
      <c r="FN152" s="160"/>
      <c r="FO152" s="160"/>
      <c r="FP152" s="160"/>
      <c r="FQ152" s="160"/>
      <c r="FR152" s="160"/>
      <c r="FS152" s="160"/>
      <c r="FT152" s="160"/>
      <c r="FU152" s="160"/>
      <c r="FV152" s="160"/>
      <c r="FW152" s="160"/>
      <c r="FX152" s="160"/>
      <c r="FY152" s="160"/>
      <c r="FZ152" s="160"/>
      <c r="GA152" s="160"/>
      <c r="GB152" s="160"/>
      <c r="GC152" s="160"/>
      <c r="GD152" s="160"/>
      <c r="GE152" s="160"/>
    </row>
    <row r="153" spans="1:187" ht="31.5" customHeight="1">
      <c r="A153" s="25">
        <v>231</v>
      </c>
      <c r="B153" s="25">
        <v>32</v>
      </c>
      <c r="C153" s="25">
        <v>6171</v>
      </c>
      <c r="D153" s="211">
        <v>5011</v>
      </c>
      <c r="E153" s="27"/>
      <c r="F153" s="25"/>
      <c r="G153" s="53">
        <v>3700000</v>
      </c>
      <c r="H153" s="54"/>
      <c r="I153" s="55"/>
      <c r="J153" s="593" t="s">
        <v>51</v>
      </c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0"/>
      <c r="DM153" s="160"/>
      <c r="DN153" s="160"/>
      <c r="DO153" s="160"/>
      <c r="DP153" s="160"/>
      <c r="DQ153" s="160"/>
      <c r="DR153" s="160"/>
      <c r="DS153" s="160"/>
      <c r="DT153" s="160"/>
      <c r="DU153" s="160"/>
      <c r="DV153" s="160"/>
      <c r="DW153" s="160"/>
      <c r="DX153" s="160"/>
      <c r="DY153" s="160"/>
      <c r="DZ153" s="160"/>
      <c r="EA153" s="160"/>
      <c r="EB153" s="160"/>
      <c r="EC153" s="160"/>
      <c r="ED153" s="160"/>
      <c r="EE153" s="160"/>
      <c r="EF153" s="160"/>
      <c r="EG153" s="160"/>
      <c r="EH153" s="160"/>
      <c r="EI153" s="160"/>
      <c r="EJ153" s="160"/>
      <c r="EK153" s="160"/>
      <c r="EL153" s="160"/>
      <c r="EM153" s="160"/>
      <c r="EN153" s="160"/>
      <c r="EO153" s="160"/>
      <c r="EP153" s="160"/>
      <c r="EQ153" s="160"/>
      <c r="ER153" s="160"/>
      <c r="ES153" s="160"/>
      <c r="ET153" s="160"/>
      <c r="EU153" s="160"/>
      <c r="EV153" s="160"/>
      <c r="EW153" s="160"/>
      <c r="EX153" s="160"/>
      <c r="EY153" s="160"/>
      <c r="EZ153" s="160"/>
      <c r="FA153" s="160"/>
      <c r="FB153" s="160"/>
      <c r="FC153" s="160"/>
      <c r="FD153" s="160"/>
      <c r="FE153" s="160"/>
      <c r="FF153" s="160"/>
      <c r="FG153" s="160"/>
      <c r="FH153" s="160"/>
      <c r="FI153" s="160"/>
      <c r="FJ153" s="160"/>
      <c r="FK153" s="160"/>
      <c r="FL153" s="160"/>
      <c r="FM153" s="160"/>
      <c r="FN153" s="160"/>
      <c r="FO153" s="160"/>
      <c r="FP153" s="160"/>
      <c r="FQ153" s="160"/>
      <c r="FR153" s="160"/>
      <c r="FS153" s="160"/>
      <c r="FT153" s="160"/>
      <c r="FU153" s="160"/>
      <c r="FV153" s="160"/>
      <c r="FW153" s="160"/>
      <c r="FX153" s="160"/>
      <c r="FY153" s="160"/>
      <c r="FZ153" s="160"/>
      <c r="GA153" s="160"/>
      <c r="GB153" s="160"/>
      <c r="GC153" s="160"/>
      <c r="GD153" s="160"/>
      <c r="GE153" s="160"/>
    </row>
    <row r="154" spans="1:187" ht="31.5" customHeight="1">
      <c r="A154" s="25">
        <v>231</v>
      </c>
      <c r="B154" s="25">
        <v>32</v>
      </c>
      <c r="C154" s="25">
        <v>6171</v>
      </c>
      <c r="D154" s="211">
        <v>5021</v>
      </c>
      <c r="E154" s="27"/>
      <c r="F154" s="25"/>
      <c r="G154" s="53">
        <v>200000</v>
      </c>
      <c r="H154" s="54"/>
      <c r="I154" s="55"/>
      <c r="J154" s="593" t="s">
        <v>41</v>
      </c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0"/>
      <c r="DM154" s="160"/>
      <c r="DN154" s="160"/>
      <c r="DO154" s="160"/>
      <c r="DP154" s="160"/>
      <c r="DQ154" s="160"/>
      <c r="DR154" s="160"/>
      <c r="DS154" s="160"/>
      <c r="DT154" s="160"/>
      <c r="DU154" s="160"/>
      <c r="DV154" s="160"/>
      <c r="DW154" s="160"/>
      <c r="DX154" s="160"/>
      <c r="DY154" s="160"/>
      <c r="DZ154" s="160"/>
      <c r="EA154" s="160"/>
      <c r="EB154" s="160"/>
      <c r="EC154" s="160"/>
      <c r="ED154" s="160"/>
      <c r="EE154" s="160"/>
      <c r="EF154" s="160"/>
      <c r="EG154" s="160"/>
      <c r="EH154" s="160"/>
      <c r="EI154" s="160"/>
      <c r="EJ154" s="160"/>
      <c r="EK154" s="160"/>
      <c r="EL154" s="160"/>
      <c r="EM154" s="160"/>
      <c r="EN154" s="160"/>
      <c r="EO154" s="160"/>
      <c r="EP154" s="160"/>
      <c r="EQ154" s="160"/>
      <c r="ER154" s="160"/>
      <c r="ES154" s="160"/>
      <c r="ET154" s="160"/>
      <c r="EU154" s="160"/>
      <c r="EV154" s="160"/>
      <c r="EW154" s="160"/>
      <c r="EX154" s="160"/>
      <c r="EY154" s="160"/>
      <c r="EZ154" s="160"/>
      <c r="FA154" s="160"/>
      <c r="FB154" s="160"/>
      <c r="FC154" s="160"/>
      <c r="FD154" s="160"/>
      <c r="FE154" s="160"/>
      <c r="FF154" s="160"/>
      <c r="FG154" s="160"/>
      <c r="FH154" s="160"/>
      <c r="FI154" s="160"/>
      <c r="FJ154" s="160"/>
      <c r="FK154" s="160"/>
      <c r="FL154" s="160"/>
      <c r="FM154" s="160"/>
      <c r="FN154" s="160"/>
      <c r="FO154" s="160"/>
      <c r="FP154" s="160"/>
      <c r="FQ154" s="160"/>
      <c r="FR154" s="160"/>
      <c r="FS154" s="160"/>
      <c r="FT154" s="160"/>
      <c r="FU154" s="160"/>
      <c r="FV154" s="160"/>
      <c r="FW154" s="160"/>
      <c r="FX154" s="160"/>
      <c r="FY154" s="160"/>
      <c r="FZ154" s="160"/>
      <c r="GA154" s="160"/>
      <c r="GB154" s="160"/>
      <c r="GC154" s="160"/>
      <c r="GD154" s="160"/>
      <c r="GE154" s="160"/>
    </row>
    <row r="155" spans="1:187" ht="31.5" customHeight="1">
      <c r="A155" s="25">
        <v>231</v>
      </c>
      <c r="B155" s="25">
        <v>32</v>
      </c>
      <c r="C155" s="25">
        <v>6171</v>
      </c>
      <c r="D155" s="211">
        <v>5031</v>
      </c>
      <c r="E155" s="27"/>
      <c r="F155" s="25"/>
      <c r="G155" s="53">
        <v>830000</v>
      </c>
      <c r="H155" s="54"/>
      <c r="I155" s="55"/>
      <c r="J155" s="593" t="s">
        <v>63</v>
      </c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  <c r="DR155" s="160"/>
      <c r="DS155" s="160"/>
      <c r="DT155" s="160"/>
      <c r="DU155" s="160"/>
      <c r="DV155" s="160"/>
      <c r="DW155" s="160"/>
      <c r="DX155" s="160"/>
      <c r="DY155" s="160"/>
      <c r="DZ155" s="160"/>
      <c r="EA155" s="160"/>
      <c r="EB155" s="160"/>
      <c r="EC155" s="160"/>
      <c r="ED155" s="160"/>
      <c r="EE155" s="160"/>
      <c r="EF155" s="160"/>
      <c r="EG155" s="160"/>
      <c r="EH155" s="160"/>
      <c r="EI155" s="160"/>
      <c r="EJ155" s="160"/>
      <c r="EK155" s="160"/>
      <c r="EL155" s="160"/>
      <c r="EM155" s="160"/>
      <c r="EN155" s="160"/>
      <c r="EO155" s="160"/>
      <c r="EP155" s="160"/>
      <c r="EQ155" s="160"/>
      <c r="ER155" s="160"/>
      <c r="ES155" s="160"/>
      <c r="ET155" s="160"/>
      <c r="EU155" s="160"/>
      <c r="EV155" s="160"/>
      <c r="EW155" s="160"/>
      <c r="EX155" s="160"/>
      <c r="EY155" s="160"/>
      <c r="EZ155" s="160"/>
      <c r="FA155" s="160"/>
      <c r="FB155" s="160"/>
      <c r="FC155" s="160"/>
      <c r="FD155" s="160"/>
      <c r="FE155" s="160"/>
      <c r="FF155" s="160"/>
      <c r="FG155" s="160"/>
      <c r="FH155" s="160"/>
      <c r="FI155" s="160"/>
      <c r="FJ155" s="160"/>
      <c r="FK155" s="160"/>
      <c r="FL155" s="160"/>
      <c r="FM155" s="160"/>
      <c r="FN155" s="160"/>
      <c r="FO155" s="160"/>
      <c r="FP155" s="160"/>
      <c r="FQ155" s="160"/>
      <c r="FR155" s="160"/>
      <c r="FS155" s="160"/>
      <c r="FT155" s="160"/>
      <c r="FU155" s="160"/>
      <c r="FV155" s="160"/>
      <c r="FW155" s="160"/>
      <c r="FX155" s="160"/>
      <c r="FY155" s="160"/>
      <c r="FZ155" s="160"/>
      <c r="GA155" s="160"/>
      <c r="GB155" s="160"/>
      <c r="GC155" s="160"/>
      <c r="GD155" s="160"/>
      <c r="GE155" s="160"/>
    </row>
    <row r="156" spans="1:187" ht="31.5" customHeight="1">
      <c r="A156" s="25">
        <v>231</v>
      </c>
      <c r="B156" s="25">
        <v>32</v>
      </c>
      <c r="C156" s="25">
        <v>6171</v>
      </c>
      <c r="D156" s="211">
        <v>5032</v>
      </c>
      <c r="E156" s="27"/>
      <c r="F156" s="25"/>
      <c r="G156" s="53">
        <v>350000</v>
      </c>
      <c r="H156" s="54"/>
      <c r="I156" s="55"/>
      <c r="J156" s="593" t="s">
        <v>42</v>
      </c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  <c r="DD156" s="160"/>
      <c r="DE156" s="160"/>
      <c r="DF156" s="160"/>
      <c r="DG156" s="160"/>
      <c r="DH156" s="160"/>
      <c r="DI156" s="160"/>
      <c r="DJ156" s="160"/>
      <c r="DK156" s="160"/>
      <c r="DL156" s="160"/>
      <c r="DM156" s="160"/>
      <c r="DN156" s="160"/>
      <c r="DO156" s="160"/>
      <c r="DP156" s="160"/>
      <c r="DQ156" s="160"/>
      <c r="DR156" s="160"/>
      <c r="DS156" s="160"/>
      <c r="DT156" s="160"/>
      <c r="DU156" s="160"/>
      <c r="DV156" s="160"/>
      <c r="DW156" s="160"/>
      <c r="DX156" s="160"/>
      <c r="DY156" s="160"/>
      <c r="DZ156" s="160"/>
      <c r="EA156" s="160"/>
      <c r="EB156" s="160"/>
      <c r="EC156" s="160"/>
      <c r="ED156" s="160"/>
      <c r="EE156" s="160"/>
      <c r="EF156" s="160"/>
      <c r="EG156" s="160"/>
      <c r="EH156" s="160"/>
      <c r="EI156" s="160"/>
      <c r="EJ156" s="160"/>
      <c r="EK156" s="160"/>
      <c r="EL156" s="160"/>
      <c r="EM156" s="160"/>
      <c r="EN156" s="160"/>
      <c r="EO156" s="160"/>
      <c r="EP156" s="160"/>
      <c r="EQ156" s="160"/>
      <c r="ER156" s="160"/>
      <c r="ES156" s="160"/>
      <c r="ET156" s="160"/>
      <c r="EU156" s="160"/>
      <c r="EV156" s="160"/>
      <c r="EW156" s="160"/>
      <c r="EX156" s="160"/>
      <c r="EY156" s="160"/>
      <c r="EZ156" s="160"/>
      <c r="FA156" s="160"/>
      <c r="FB156" s="160"/>
      <c r="FC156" s="160"/>
      <c r="FD156" s="160"/>
      <c r="FE156" s="160"/>
      <c r="FF156" s="160"/>
      <c r="FG156" s="160"/>
      <c r="FH156" s="160"/>
      <c r="FI156" s="160"/>
      <c r="FJ156" s="160"/>
      <c r="FK156" s="160"/>
      <c r="FL156" s="160"/>
      <c r="FM156" s="160"/>
      <c r="FN156" s="160"/>
      <c r="FO156" s="160"/>
      <c r="FP156" s="160"/>
      <c r="FQ156" s="160"/>
      <c r="FR156" s="160"/>
      <c r="FS156" s="160"/>
      <c r="FT156" s="160"/>
      <c r="FU156" s="160"/>
      <c r="FV156" s="160"/>
      <c r="FW156" s="160"/>
      <c r="FX156" s="160"/>
      <c r="FY156" s="160"/>
      <c r="FZ156" s="160"/>
      <c r="GA156" s="160"/>
      <c r="GB156" s="160"/>
      <c r="GC156" s="160"/>
      <c r="GD156" s="160"/>
      <c r="GE156" s="160"/>
    </row>
    <row r="157" spans="1:187" ht="31.5" customHeight="1">
      <c r="A157" s="25">
        <v>231</v>
      </c>
      <c r="B157" s="25">
        <v>32</v>
      </c>
      <c r="C157" s="25">
        <v>6171</v>
      </c>
      <c r="D157" s="211">
        <v>5038</v>
      </c>
      <c r="E157" s="27"/>
      <c r="F157" s="25"/>
      <c r="G157" s="53">
        <v>20000</v>
      </c>
      <c r="H157" s="54"/>
      <c r="I157" s="55"/>
      <c r="J157" s="593" t="s">
        <v>57</v>
      </c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0"/>
      <c r="DI157" s="160"/>
      <c r="DJ157" s="160"/>
      <c r="DK157" s="160"/>
      <c r="DL157" s="160"/>
      <c r="DM157" s="160"/>
      <c r="DN157" s="160"/>
      <c r="DO157" s="160"/>
      <c r="DP157" s="160"/>
      <c r="DQ157" s="160"/>
      <c r="DR157" s="160"/>
      <c r="DS157" s="160"/>
      <c r="DT157" s="160"/>
      <c r="DU157" s="160"/>
      <c r="DV157" s="160"/>
      <c r="DW157" s="160"/>
      <c r="DX157" s="160"/>
      <c r="DY157" s="160"/>
      <c r="DZ157" s="160"/>
      <c r="EA157" s="160"/>
      <c r="EB157" s="160"/>
      <c r="EC157" s="160"/>
      <c r="ED157" s="160"/>
      <c r="EE157" s="160"/>
      <c r="EF157" s="160"/>
      <c r="EG157" s="160"/>
      <c r="EH157" s="160"/>
      <c r="EI157" s="160"/>
      <c r="EJ157" s="160"/>
      <c r="EK157" s="160"/>
      <c r="EL157" s="160"/>
      <c r="EM157" s="160"/>
      <c r="EN157" s="160"/>
      <c r="EO157" s="160"/>
      <c r="EP157" s="160"/>
      <c r="EQ157" s="160"/>
      <c r="ER157" s="160"/>
      <c r="ES157" s="160"/>
      <c r="ET157" s="160"/>
      <c r="EU157" s="160"/>
      <c r="EV157" s="160"/>
      <c r="EW157" s="160"/>
      <c r="EX157" s="160"/>
      <c r="EY157" s="160"/>
      <c r="EZ157" s="160"/>
      <c r="FA157" s="160"/>
      <c r="FB157" s="160"/>
      <c r="FC157" s="160"/>
      <c r="FD157" s="160"/>
      <c r="FE157" s="160"/>
      <c r="FF157" s="160"/>
      <c r="FG157" s="160"/>
      <c r="FH157" s="160"/>
      <c r="FI157" s="160"/>
      <c r="FJ157" s="160"/>
      <c r="FK157" s="160"/>
      <c r="FL157" s="160"/>
      <c r="FM157" s="160"/>
      <c r="FN157" s="160"/>
      <c r="FO157" s="160"/>
      <c r="FP157" s="160"/>
      <c r="FQ157" s="160"/>
      <c r="FR157" s="160"/>
      <c r="FS157" s="160"/>
      <c r="FT157" s="160"/>
      <c r="FU157" s="160"/>
      <c r="FV157" s="160"/>
      <c r="FW157" s="160"/>
      <c r="FX157" s="160"/>
      <c r="FY157" s="160"/>
      <c r="FZ157" s="160"/>
      <c r="GA157" s="160"/>
      <c r="GB157" s="160"/>
      <c r="GC157" s="160"/>
      <c r="GD157" s="160"/>
      <c r="GE157" s="160"/>
    </row>
    <row r="158" spans="1:187" ht="31.5" customHeight="1">
      <c r="A158" s="25">
        <v>231</v>
      </c>
      <c r="B158" s="25">
        <v>32</v>
      </c>
      <c r="C158" s="25">
        <v>6171</v>
      </c>
      <c r="D158" s="38">
        <v>5136</v>
      </c>
      <c r="E158" s="27"/>
      <c r="F158" s="25"/>
      <c r="G158" s="53">
        <v>55000</v>
      </c>
      <c r="H158" s="54"/>
      <c r="I158" s="55"/>
      <c r="J158" s="593" t="s">
        <v>52</v>
      </c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  <c r="DD158" s="160"/>
      <c r="DE158" s="160"/>
      <c r="DF158" s="160"/>
      <c r="DG158" s="160"/>
      <c r="DH158" s="160"/>
      <c r="DI158" s="160"/>
      <c r="DJ158" s="160"/>
      <c r="DK158" s="160"/>
      <c r="DL158" s="160"/>
      <c r="DM158" s="160"/>
      <c r="DN158" s="160"/>
      <c r="DO158" s="160"/>
      <c r="DP158" s="160"/>
      <c r="DQ158" s="160"/>
      <c r="DR158" s="160"/>
      <c r="DS158" s="160"/>
      <c r="DT158" s="160"/>
      <c r="DU158" s="160"/>
      <c r="DV158" s="160"/>
      <c r="DW158" s="160"/>
      <c r="DX158" s="160"/>
      <c r="DY158" s="160"/>
      <c r="DZ158" s="160"/>
      <c r="EA158" s="160"/>
      <c r="EB158" s="160"/>
      <c r="EC158" s="160"/>
      <c r="ED158" s="160"/>
      <c r="EE158" s="160"/>
      <c r="EF158" s="160"/>
      <c r="EG158" s="160"/>
      <c r="EH158" s="160"/>
      <c r="EI158" s="160"/>
      <c r="EJ158" s="160"/>
      <c r="EK158" s="160"/>
      <c r="EL158" s="160"/>
      <c r="EM158" s="160"/>
      <c r="EN158" s="160"/>
      <c r="EO158" s="160"/>
      <c r="EP158" s="160"/>
      <c r="EQ158" s="160"/>
      <c r="ER158" s="160"/>
      <c r="ES158" s="160"/>
      <c r="ET158" s="160"/>
      <c r="EU158" s="160"/>
      <c r="EV158" s="160"/>
      <c r="EW158" s="160"/>
      <c r="EX158" s="160"/>
      <c r="EY158" s="160"/>
      <c r="EZ158" s="160"/>
      <c r="FA158" s="160"/>
      <c r="FB158" s="160"/>
      <c r="FC158" s="160"/>
      <c r="FD158" s="160"/>
      <c r="FE158" s="160"/>
      <c r="FF158" s="160"/>
      <c r="FG158" s="160"/>
      <c r="FH158" s="160"/>
      <c r="FI158" s="160"/>
      <c r="FJ158" s="160"/>
      <c r="FK158" s="160"/>
      <c r="FL158" s="160"/>
      <c r="FM158" s="160"/>
      <c r="FN158" s="160"/>
      <c r="FO158" s="160"/>
      <c r="FP158" s="160"/>
      <c r="FQ158" s="160"/>
      <c r="FR158" s="160"/>
      <c r="FS158" s="160"/>
      <c r="FT158" s="160"/>
      <c r="FU158" s="160"/>
      <c r="FV158" s="160"/>
      <c r="FW158" s="160"/>
      <c r="FX158" s="160"/>
      <c r="FY158" s="160"/>
      <c r="FZ158" s="160"/>
      <c r="GA158" s="160"/>
      <c r="GB158" s="160"/>
      <c r="GC158" s="160"/>
      <c r="GD158" s="160"/>
      <c r="GE158" s="160"/>
    </row>
    <row r="159" spans="1:187" ht="31.5" customHeight="1">
      <c r="A159" s="25">
        <v>231</v>
      </c>
      <c r="B159" s="25">
        <v>32</v>
      </c>
      <c r="C159" s="25">
        <v>6171</v>
      </c>
      <c r="D159" s="38">
        <v>5137</v>
      </c>
      <c r="E159" s="27"/>
      <c r="F159" s="25"/>
      <c r="G159" s="53">
        <v>1300000</v>
      </c>
      <c r="H159" s="54"/>
      <c r="I159" s="55"/>
      <c r="J159" s="593" t="s">
        <v>290</v>
      </c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160"/>
      <c r="DG159" s="160"/>
      <c r="DH159" s="160"/>
      <c r="DI159" s="160"/>
      <c r="DJ159" s="160"/>
      <c r="DK159" s="160"/>
      <c r="DL159" s="160"/>
      <c r="DM159" s="160"/>
      <c r="DN159" s="160"/>
      <c r="DO159" s="160"/>
      <c r="DP159" s="160"/>
      <c r="DQ159" s="160"/>
      <c r="DR159" s="160"/>
      <c r="DS159" s="160"/>
      <c r="DT159" s="160"/>
      <c r="DU159" s="160"/>
      <c r="DV159" s="160"/>
      <c r="DW159" s="160"/>
      <c r="DX159" s="160"/>
      <c r="DY159" s="160"/>
      <c r="DZ159" s="160"/>
      <c r="EA159" s="160"/>
      <c r="EB159" s="160"/>
      <c r="EC159" s="160"/>
      <c r="ED159" s="160"/>
      <c r="EE159" s="160"/>
      <c r="EF159" s="160"/>
      <c r="EG159" s="160"/>
      <c r="EH159" s="160"/>
      <c r="EI159" s="160"/>
      <c r="EJ159" s="160"/>
      <c r="EK159" s="160"/>
      <c r="EL159" s="160"/>
      <c r="EM159" s="160"/>
      <c r="EN159" s="160"/>
      <c r="EO159" s="160"/>
      <c r="EP159" s="160"/>
      <c r="EQ159" s="160"/>
      <c r="ER159" s="160"/>
      <c r="ES159" s="160"/>
      <c r="ET159" s="160"/>
      <c r="EU159" s="160"/>
      <c r="EV159" s="160"/>
      <c r="EW159" s="160"/>
      <c r="EX159" s="160"/>
      <c r="EY159" s="160"/>
      <c r="EZ159" s="160"/>
      <c r="FA159" s="160"/>
      <c r="FB159" s="160"/>
      <c r="FC159" s="160"/>
      <c r="FD159" s="160"/>
      <c r="FE159" s="160"/>
      <c r="FF159" s="160"/>
      <c r="FG159" s="160"/>
      <c r="FH159" s="160"/>
      <c r="FI159" s="160"/>
      <c r="FJ159" s="160"/>
      <c r="FK159" s="160"/>
      <c r="FL159" s="160"/>
      <c r="FM159" s="160"/>
      <c r="FN159" s="160"/>
      <c r="FO159" s="160"/>
      <c r="FP159" s="160"/>
      <c r="FQ159" s="160"/>
      <c r="FR159" s="160"/>
      <c r="FS159" s="160"/>
      <c r="FT159" s="160"/>
      <c r="FU159" s="160"/>
      <c r="FV159" s="160"/>
      <c r="FW159" s="160"/>
      <c r="FX159" s="160"/>
      <c r="FY159" s="160"/>
      <c r="FZ159" s="160"/>
      <c r="GA159" s="160"/>
      <c r="GB159" s="160"/>
      <c r="GC159" s="160"/>
      <c r="GD159" s="160"/>
      <c r="GE159" s="160"/>
    </row>
    <row r="160" spans="1:187" ht="31.5" customHeight="1">
      <c r="A160" s="25">
        <v>231</v>
      </c>
      <c r="B160" s="25">
        <v>32</v>
      </c>
      <c r="C160" s="25">
        <v>6171</v>
      </c>
      <c r="D160" s="38">
        <v>5139</v>
      </c>
      <c r="E160" s="27"/>
      <c r="F160" s="25"/>
      <c r="G160" s="53">
        <v>400000</v>
      </c>
      <c r="H160" s="54"/>
      <c r="I160" s="55"/>
      <c r="J160" s="593" t="s">
        <v>21</v>
      </c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160"/>
      <c r="DG160" s="160"/>
      <c r="DH160" s="160"/>
      <c r="DI160" s="160"/>
      <c r="DJ160" s="160"/>
      <c r="DK160" s="160"/>
      <c r="DL160" s="160"/>
      <c r="DM160" s="160"/>
      <c r="DN160" s="160"/>
      <c r="DO160" s="160"/>
      <c r="DP160" s="160"/>
      <c r="DQ160" s="160"/>
      <c r="DR160" s="160"/>
      <c r="DS160" s="160"/>
      <c r="DT160" s="160"/>
      <c r="DU160" s="160"/>
      <c r="DV160" s="160"/>
      <c r="DW160" s="160"/>
      <c r="DX160" s="160"/>
      <c r="DY160" s="160"/>
      <c r="DZ160" s="160"/>
      <c r="EA160" s="160"/>
      <c r="EB160" s="160"/>
      <c r="EC160" s="160"/>
      <c r="ED160" s="160"/>
      <c r="EE160" s="160"/>
      <c r="EF160" s="160"/>
      <c r="EG160" s="160"/>
      <c r="EH160" s="160"/>
      <c r="EI160" s="160"/>
      <c r="EJ160" s="160"/>
      <c r="EK160" s="160"/>
      <c r="EL160" s="160"/>
      <c r="EM160" s="160"/>
      <c r="EN160" s="160"/>
      <c r="EO160" s="160"/>
      <c r="EP160" s="160"/>
      <c r="EQ160" s="160"/>
      <c r="ER160" s="160"/>
      <c r="ES160" s="160"/>
      <c r="ET160" s="160"/>
      <c r="EU160" s="160"/>
      <c r="EV160" s="160"/>
      <c r="EW160" s="160"/>
      <c r="EX160" s="160"/>
      <c r="EY160" s="160"/>
      <c r="EZ160" s="160"/>
      <c r="FA160" s="160"/>
      <c r="FB160" s="160"/>
      <c r="FC160" s="160"/>
      <c r="FD160" s="160"/>
      <c r="FE160" s="160"/>
      <c r="FF160" s="160"/>
      <c r="FG160" s="160"/>
      <c r="FH160" s="160"/>
      <c r="FI160" s="160"/>
      <c r="FJ160" s="160"/>
      <c r="FK160" s="160"/>
      <c r="FL160" s="160"/>
      <c r="FM160" s="160"/>
      <c r="FN160" s="160"/>
      <c r="FO160" s="160"/>
      <c r="FP160" s="160"/>
      <c r="FQ160" s="160"/>
      <c r="FR160" s="160"/>
      <c r="FS160" s="160"/>
      <c r="FT160" s="160"/>
      <c r="FU160" s="160"/>
      <c r="FV160" s="160"/>
      <c r="FW160" s="160"/>
      <c r="FX160" s="160"/>
      <c r="FY160" s="160"/>
      <c r="FZ160" s="160"/>
      <c r="GA160" s="160"/>
      <c r="GB160" s="160"/>
      <c r="GC160" s="160"/>
      <c r="GD160" s="160"/>
      <c r="GE160" s="160"/>
    </row>
    <row r="161" spans="1:187" ht="31.5" customHeight="1">
      <c r="A161" s="25">
        <v>231</v>
      </c>
      <c r="B161" s="25">
        <v>32</v>
      </c>
      <c r="C161" s="25">
        <v>6171</v>
      </c>
      <c r="D161" s="38">
        <v>5151</v>
      </c>
      <c r="E161" s="27"/>
      <c r="F161" s="25"/>
      <c r="G161" s="53">
        <v>10000</v>
      </c>
      <c r="H161" s="54"/>
      <c r="I161" s="55"/>
      <c r="J161" s="593" t="s">
        <v>14</v>
      </c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160"/>
      <c r="DG161" s="160"/>
      <c r="DH161" s="160"/>
      <c r="DI161" s="160"/>
      <c r="DJ161" s="160"/>
      <c r="DK161" s="160"/>
      <c r="DL161" s="160"/>
      <c r="DM161" s="160"/>
      <c r="DN161" s="160"/>
      <c r="DO161" s="160"/>
      <c r="DP161" s="160"/>
      <c r="DQ161" s="160"/>
      <c r="DR161" s="160"/>
      <c r="DS161" s="160"/>
      <c r="DT161" s="160"/>
      <c r="DU161" s="160"/>
      <c r="DV161" s="160"/>
      <c r="DW161" s="160"/>
      <c r="DX161" s="160"/>
      <c r="DY161" s="160"/>
      <c r="DZ161" s="160"/>
      <c r="EA161" s="160"/>
      <c r="EB161" s="160"/>
      <c r="EC161" s="160"/>
      <c r="ED161" s="160"/>
      <c r="EE161" s="160"/>
      <c r="EF161" s="160"/>
      <c r="EG161" s="160"/>
      <c r="EH161" s="160"/>
      <c r="EI161" s="160"/>
      <c r="EJ161" s="160"/>
      <c r="EK161" s="160"/>
      <c r="EL161" s="160"/>
      <c r="EM161" s="160"/>
      <c r="EN161" s="160"/>
      <c r="EO161" s="160"/>
      <c r="EP161" s="160"/>
      <c r="EQ161" s="160"/>
      <c r="ER161" s="160"/>
      <c r="ES161" s="160"/>
      <c r="ET161" s="160"/>
      <c r="EU161" s="160"/>
      <c r="EV161" s="160"/>
      <c r="EW161" s="160"/>
      <c r="EX161" s="160"/>
      <c r="EY161" s="160"/>
      <c r="EZ161" s="160"/>
      <c r="FA161" s="160"/>
      <c r="FB161" s="160"/>
      <c r="FC161" s="160"/>
      <c r="FD161" s="160"/>
      <c r="FE161" s="160"/>
      <c r="FF161" s="160"/>
      <c r="FG161" s="160"/>
      <c r="FH161" s="160"/>
      <c r="FI161" s="160"/>
      <c r="FJ161" s="160"/>
      <c r="FK161" s="160"/>
      <c r="FL161" s="160"/>
      <c r="FM161" s="160"/>
      <c r="FN161" s="160"/>
      <c r="FO161" s="160"/>
      <c r="FP161" s="160"/>
      <c r="FQ161" s="160"/>
      <c r="FR161" s="160"/>
      <c r="FS161" s="160"/>
      <c r="FT161" s="160"/>
      <c r="FU161" s="160"/>
      <c r="FV161" s="160"/>
      <c r="FW161" s="160"/>
      <c r="FX161" s="160"/>
      <c r="FY161" s="160"/>
      <c r="FZ161" s="160"/>
      <c r="GA161" s="160"/>
      <c r="GB161" s="160"/>
      <c r="GC161" s="160"/>
      <c r="GD161" s="160"/>
      <c r="GE161" s="160"/>
    </row>
    <row r="162" spans="1:187" ht="31.5" customHeight="1">
      <c r="A162" s="25">
        <v>231</v>
      </c>
      <c r="B162" s="25">
        <v>32</v>
      </c>
      <c r="C162" s="25">
        <v>6171</v>
      </c>
      <c r="D162" s="38">
        <v>5154</v>
      </c>
      <c r="E162" s="27"/>
      <c r="F162" s="25"/>
      <c r="G162" s="53">
        <v>300000</v>
      </c>
      <c r="H162" s="54"/>
      <c r="I162" s="55"/>
      <c r="J162" s="593" t="s">
        <v>22</v>
      </c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160"/>
      <c r="DG162" s="160"/>
      <c r="DH162" s="160"/>
      <c r="DI162" s="160"/>
      <c r="DJ162" s="160"/>
      <c r="DK162" s="160"/>
      <c r="DL162" s="160"/>
      <c r="DM162" s="160"/>
      <c r="DN162" s="160"/>
      <c r="DO162" s="160"/>
      <c r="DP162" s="160"/>
      <c r="DQ162" s="160"/>
      <c r="DR162" s="160"/>
      <c r="DS162" s="160"/>
      <c r="DT162" s="160"/>
      <c r="DU162" s="160"/>
      <c r="DV162" s="160"/>
      <c r="DW162" s="160"/>
      <c r="DX162" s="160"/>
      <c r="DY162" s="160"/>
      <c r="DZ162" s="160"/>
      <c r="EA162" s="160"/>
      <c r="EB162" s="160"/>
      <c r="EC162" s="160"/>
      <c r="ED162" s="160"/>
      <c r="EE162" s="160"/>
      <c r="EF162" s="160"/>
      <c r="EG162" s="160"/>
      <c r="EH162" s="160"/>
      <c r="EI162" s="160"/>
      <c r="EJ162" s="160"/>
      <c r="EK162" s="160"/>
      <c r="EL162" s="160"/>
      <c r="EM162" s="160"/>
      <c r="EN162" s="160"/>
      <c r="EO162" s="160"/>
      <c r="EP162" s="160"/>
      <c r="EQ162" s="160"/>
      <c r="ER162" s="160"/>
      <c r="ES162" s="160"/>
      <c r="ET162" s="160"/>
      <c r="EU162" s="160"/>
      <c r="EV162" s="160"/>
      <c r="EW162" s="160"/>
      <c r="EX162" s="160"/>
      <c r="EY162" s="160"/>
      <c r="EZ162" s="160"/>
      <c r="FA162" s="160"/>
      <c r="FB162" s="160"/>
      <c r="FC162" s="160"/>
      <c r="FD162" s="160"/>
      <c r="FE162" s="160"/>
      <c r="FF162" s="160"/>
      <c r="FG162" s="160"/>
      <c r="FH162" s="160"/>
      <c r="FI162" s="160"/>
      <c r="FJ162" s="160"/>
      <c r="FK162" s="160"/>
      <c r="FL162" s="160"/>
      <c r="FM162" s="160"/>
      <c r="FN162" s="160"/>
      <c r="FO162" s="160"/>
      <c r="FP162" s="160"/>
      <c r="FQ162" s="160"/>
      <c r="FR162" s="160"/>
      <c r="FS162" s="160"/>
      <c r="FT162" s="160"/>
      <c r="FU162" s="160"/>
      <c r="FV162" s="160"/>
      <c r="FW162" s="160"/>
      <c r="FX162" s="160"/>
      <c r="FY162" s="160"/>
      <c r="FZ162" s="160"/>
      <c r="GA162" s="160"/>
      <c r="GB162" s="160"/>
      <c r="GC162" s="160"/>
      <c r="GD162" s="160"/>
      <c r="GE162" s="160"/>
    </row>
    <row r="163" spans="1:187" ht="31.5" customHeight="1">
      <c r="A163" s="25">
        <v>231</v>
      </c>
      <c r="B163" s="25">
        <v>32</v>
      </c>
      <c r="C163" s="25">
        <v>6171</v>
      </c>
      <c r="D163" s="38">
        <v>5161</v>
      </c>
      <c r="E163" s="27"/>
      <c r="F163" s="25"/>
      <c r="G163" s="53">
        <v>20000</v>
      </c>
      <c r="H163" s="54"/>
      <c r="I163" s="55"/>
      <c r="J163" s="593" t="s">
        <v>53</v>
      </c>
      <c r="K163" s="194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160"/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  <c r="DR163" s="160"/>
      <c r="DS163" s="160"/>
      <c r="DT163" s="160"/>
      <c r="DU163" s="160"/>
      <c r="DV163" s="160"/>
      <c r="DW163" s="160"/>
      <c r="DX163" s="160"/>
      <c r="DY163" s="160"/>
      <c r="DZ163" s="160"/>
      <c r="EA163" s="160"/>
      <c r="EB163" s="160"/>
      <c r="EC163" s="160"/>
      <c r="ED163" s="160"/>
      <c r="EE163" s="160"/>
      <c r="EF163" s="160"/>
      <c r="EG163" s="160"/>
      <c r="EH163" s="160"/>
      <c r="EI163" s="160"/>
      <c r="EJ163" s="160"/>
      <c r="EK163" s="160"/>
      <c r="EL163" s="160"/>
      <c r="EM163" s="160"/>
      <c r="EN163" s="160"/>
      <c r="EO163" s="160"/>
      <c r="EP163" s="160"/>
      <c r="EQ163" s="160"/>
      <c r="ER163" s="160"/>
      <c r="ES163" s="160"/>
      <c r="ET163" s="160"/>
      <c r="EU163" s="160"/>
      <c r="EV163" s="160"/>
      <c r="EW163" s="160"/>
      <c r="EX163" s="160"/>
      <c r="EY163" s="160"/>
      <c r="EZ163" s="160"/>
      <c r="FA163" s="160"/>
      <c r="FB163" s="160"/>
      <c r="FC163" s="160"/>
      <c r="FD163" s="160"/>
      <c r="FE163" s="160"/>
      <c r="FF163" s="160"/>
      <c r="FG163" s="160"/>
      <c r="FH163" s="160"/>
      <c r="FI163" s="160"/>
      <c r="FJ163" s="160"/>
      <c r="FK163" s="160"/>
      <c r="FL163" s="160"/>
      <c r="FM163" s="160"/>
      <c r="FN163" s="160"/>
      <c r="FO163" s="160"/>
      <c r="FP163" s="160"/>
      <c r="FQ163" s="160"/>
      <c r="FR163" s="160"/>
      <c r="FS163" s="160"/>
      <c r="FT163" s="160"/>
      <c r="FU163" s="160"/>
      <c r="FV163" s="160"/>
      <c r="FW163" s="160"/>
      <c r="FX163" s="160"/>
      <c r="FY163" s="160"/>
      <c r="FZ163" s="160"/>
      <c r="GA163" s="160"/>
      <c r="GB163" s="160"/>
      <c r="GC163" s="160"/>
      <c r="GD163" s="160"/>
      <c r="GE163" s="160"/>
    </row>
    <row r="164" spans="1:187" ht="31.5" customHeight="1">
      <c r="A164" s="25">
        <v>231</v>
      </c>
      <c r="B164" s="25">
        <v>32</v>
      </c>
      <c r="C164" s="25">
        <v>6171</v>
      </c>
      <c r="D164" s="38">
        <v>5162</v>
      </c>
      <c r="E164" s="27"/>
      <c r="F164" s="25"/>
      <c r="G164" s="53">
        <v>80000</v>
      </c>
      <c r="H164" s="54"/>
      <c r="I164" s="55"/>
      <c r="J164" s="593" t="s">
        <v>221</v>
      </c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60"/>
      <c r="DG164" s="160"/>
      <c r="DH164" s="160"/>
      <c r="DI164" s="160"/>
      <c r="DJ164" s="160"/>
      <c r="DK164" s="160"/>
      <c r="DL164" s="160"/>
      <c r="DM164" s="160"/>
      <c r="DN164" s="160"/>
      <c r="DO164" s="160"/>
      <c r="DP164" s="160"/>
      <c r="DQ164" s="160"/>
      <c r="DR164" s="160"/>
      <c r="DS164" s="160"/>
      <c r="DT164" s="160"/>
      <c r="DU164" s="160"/>
      <c r="DV164" s="160"/>
      <c r="DW164" s="160"/>
      <c r="DX164" s="160"/>
      <c r="DY164" s="160"/>
      <c r="DZ164" s="160"/>
      <c r="EA164" s="160"/>
      <c r="EB164" s="160"/>
      <c r="EC164" s="160"/>
      <c r="ED164" s="160"/>
      <c r="EE164" s="160"/>
      <c r="EF164" s="160"/>
      <c r="EG164" s="160"/>
      <c r="EH164" s="160"/>
      <c r="EI164" s="160"/>
      <c r="EJ164" s="160"/>
      <c r="EK164" s="160"/>
      <c r="EL164" s="160"/>
      <c r="EM164" s="160"/>
      <c r="EN164" s="160"/>
      <c r="EO164" s="160"/>
      <c r="EP164" s="160"/>
      <c r="EQ164" s="160"/>
      <c r="ER164" s="160"/>
      <c r="ES164" s="160"/>
      <c r="ET164" s="160"/>
      <c r="EU164" s="160"/>
      <c r="EV164" s="160"/>
      <c r="EW164" s="160"/>
      <c r="EX164" s="160"/>
      <c r="EY164" s="160"/>
      <c r="EZ164" s="160"/>
      <c r="FA164" s="160"/>
      <c r="FB164" s="160"/>
      <c r="FC164" s="160"/>
      <c r="FD164" s="160"/>
      <c r="FE164" s="160"/>
      <c r="FF164" s="160"/>
      <c r="FG164" s="160"/>
      <c r="FH164" s="160"/>
      <c r="FI164" s="160"/>
      <c r="FJ164" s="160"/>
      <c r="FK164" s="160"/>
      <c r="FL164" s="160"/>
      <c r="FM164" s="160"/>
      <c r="FN164" s="160"/>
      <c r="FO164" s="160"/>
      <c r="FP164" s="160"/>
      <c r="FQ164" s="160"/>
      <c r="FR164" s="160"/>
      <c r="FS164" s="160"/>
      <c r="FT164" s="160"/>
      <c r="FU164" s="160"/>
      <c r="FV164" s="160"/>
      <c r="FW164" s="160"/>
      <c r="FX164" s="160"/>
      <c r="FY164" s="160"/>
      <c r="FZ164" s="160"/>
      <c r="GA164" s="160"/>
      <c r="GB164" s="160"/>
      <c r="GC164" s="160"/>
      <c r="GD164" s="160"/>
      <c r="GE164" s="160"/>
    </row>
    <row r="165" spans="1:187" ht="31.5" customHeight="1">
      <c r="A165" s="25">
        <v>231</v>
      </c>
      <c r="B165" s="25">
        <v>32</v>
      </c>
      <c r="C165" s="25">
        <v>6171</v>
      </c>
      <c r="D165" s="38">
        <v>5164</v>
      </c>
      <c r="E165" s="27"/>
      <c r="F165" s="25"/>
      <c r="G165" s="53">
        <v>15000</v>
      </c>
      <c r="H165" s="54"/>
      <c r="I165" s="55"/>
      <c r="J165" s="593" t="s">
        <v>55</v>
      </c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  <c r="DD165" s="160"/>
      <c r="DE165" s="160"/>
      <c r="DF165" s="160"/>
      <c r="DG165" s="160"/>
      <c r="DH165" s="160"/>
      <c r="DI165" s="160"/>
      <c r="DJ165" s="160"/>
      <c r="DK165" s="160"/>
      <c r="DL165" s="160"/>
      <c r="DM165" s="160"/>
      <c r="DN165" s="160"/>
      <c r="DO165" s="160"/>
      <c r="DP165" s="160"/>
      <c r="DQ165" s="160"/>
      <c r="DR165" s="160"/>
      <c r="DS165" s="160"/>
      <c r="DT165" s="160"/>
      <c r="DU165" s="160"/>
      <c r="DV165" s="160"/>
      <c r="DW165" s="160"/>
      <c r="DX165" s="160"/>
      <c r="DY165" s="160"/>
      <c r="DZ165" s="160"/>
      <c r="EA165" s="160"/>
      <c r="EB165" s="160"/>
      <c r="EC165" s="160"/>
      <c r="ED165" s="160"/>
      <c r="EE165" s="160"/>
      <c r="EF165" s="160"/>
      <c r="EG165" s="160"/>
      <c r="EH165" s="160"/>
      <c r="EI165" s="160"/>
      <c r="EJ165" s="160"/>
      <c r="EK165" s="160"/>
      <c r="EL165" s="160"/>
      <c r="EM165" s="160"/>
      <c r="EN165" s="160"/>
      <c r="EO165" s="160"/>
      <c r="EP165" s="160"/>
      <c r="EQ165" s="160"/>
      <c r="ER165" s="160"/>
      <c r="ES165" s="160"/>
      <c r="ET165" s="160"/>
      <c r="EU165" s="160"/>
      <c r="EV165" s="160"/>
      <c r="EW165" s="160"/>
      <c r="EX165" s="160"/>
      <c r="EY165" s="160"/>
      <c r="EZ165" s="160"/>
      <c r="FA165" s="160"/>
      <c r="FB165" s="160"/>
      <c r="FC165" s="160"/>
      <c r="FD165" s="160"/>
      <c r="FE165" s="160"/>
      <c r="FF165" s="160"/>
      <c r="FG165" s="160"/>
      <c r="FH165" s="160"/>
      <c r="FI165" s="160"/>
      <c r="FJ165" s="160"/>
      <c r="FK165" s="160"/>
      <c r="FL165" s="160"/>
      <c r="FM165" s="160"/>
      <c r="FN165" s="160"/>
      <c r="FO165" s="160"/>
      <c r="FP165" s="160"/>
      <c r="FQ165" s="160"/>
      <c r="FR165" s="160"/>
      <c r="FS165" s="160"/>
      <c r="FT165" s="160"/>
      <c r="FU165" s="160"/>
      <c r="FV165" s="160"/>
      <c r="FW165" s="160"/>
      <c r="FX165" s="160"/>
      <c r="FY165" s="160"/>
      <c r="FZ165" s="160"/>
      <c r="GA165" s="160"/>
      <c r="GB165" s="160"/>
      <c r="GC165" s="160"/>
      <c r="GD165" s="160"/>
      <c r="GE165" s="160"/>
    </row>
    <row r="166" spans="1:187" s="542" customFormat="1" ht="31.5" customHeight="1">
      <c r="A166" s="25">
        <v>231</v>
      </c>
      <c r="B166" s="25">
        <v>32</v>
      </c>
      <c r="C166" s="25">
        <v>6171</v>
      </c>
      <c r="D166" s="38">
        <v>5166</v>
      </c>
      <c r="E166" s="27"/>
      <c r="F166" s="25"/>
      <c r="G166" s="53">
        <v>400000</v>
      </c>
      <c r="H166" s="54"/>
      <c r="I166" s="55"/>
      <c r="J166" s="593" t="s">
        <v>263</v>
      </c>
      <c r="K166" s="160"/>
      <c r="L166" s="469"/>
      <c r="M166" s="469"/>
      <c r="N166" s="469"/>
      <c r="O166" s="469"/>
      <c r="P166" s="469"/>
      <c r="Q166" s="469"/>
      <c r="R166" s="469"/>
      <c r="S166" s="469"/>
      <c r="T166" s="469"/>
      <c r="U166" s="469"/>
      <c r="V166" s="469"/>
      <c r="W166" s="469"/>
      <c r="X166" s="469"/>
      <c r="Y166" s="469"/>
      <c r="Z166" s="469"/>
      <c r="AA166" s="469"/>
      <c r="AB166" s="469"/>
      <c r="AC166" s="469"/>
      <c r="AD166" s="469"/>
      <c r="AE166" s="469"/>
      <c r="AF166" s="469"/>
      <c r="AG166" s="469"/>
      <c r="AH166" s="469"/>
      <c r="AI166" s="469"/>
      <c r="AJ166" s="469"/>
      <c r="AK166" s="469"/>
      <c r="AL166" s="469"/>
      <c r="AM166" s="469"/>
      <c r="AN166" s="469"/>
      <c r="AO166" s="469"/>
      <c r="AP166" s="469"/>
      <c r="AQ166" s="469"/>
      <c r="AR166" s="469"/>
      <c r="AS166" s="469"/>
      <c r="AT166" s="469"/>
      <c r="AU166" s="469"/>
      <c r="AV166" s="469"/>
      <c r="AW166" s="469"/>
      <c r="AX166" s="469"/>
      <c r="AY166" s="469"/>
      <c r="AZ166" s="469"/>
      <c r="BA166" s="469"/>
      <c r="BB166" s="469"/>
      <c r="BC166" s="469"/>
      <c r="BD166" s="469"/>
      <c r="BE166" s="469"/>
      <c r="BF166" s="469"/>
      <c r="BG166" s="469"/>
      <c r="BH166" s="469"/>
      <c r="BI166" s="469"/>
      <c r="BJ166" s="469"/>
      <c r="BK166" s="469"/>
      <c r="BL166" s="469"/>
      <c r="BM166" s="469"/>
      <c r="BN166" s="469"/>
      <c r="BO166" s="469"/>
      <c r="BP166" s="469"/>
      <c r="BQ166" s="469"/>
      <c r="BR166" s="469"/>
      <c r="BS166" s="469"/>
      <c r="BT166" s="469"/>
      <c r="BU166" s="469"/>
      <c r="BV166" s="469"/>
      <c r="BW166" s="469"/>
      <c r="BX166" s="469"/>
      <c r="BY166" s="469"/>
      <c r="BZ166" s="469"/>
      <c r="CA166" s="469"/>
      <c r="CB166" s="469"/>
      <c r="CC166" s="469"/>
      <c r="CD166" s="469"/>
      <c r="CE166" s="469"/>
      <c r="CF166" s="469"/>
      <c r="CG166" s="469"/>
      <c r="CH166" s="469"/>
      <c r="CI166" s="469"/>
      <c r="CJ166" s="469"/>
      <c r="CK166" s="469"/>
      <c r="CL166" s="469"/>
      <c r="CM166" s="469"/>
      <c r="CN166" s="469"/>
      <c r="CO166" s="469"/>
      <c r="CP166" s="469"/>
      <c r="CQ166" s="469"/>
      <c r="CR166" s="469"/>
      <c r="CS166" s="469"/>
      <c r="CT166" s="469"/>
      <c r="CU166" s="469"/>
      <c r="CV166" s="469"/>
      <c r="CW166" s="469"/>
      <c r="CX166" s="469"/>
      <c r="CY166" s="469"/>
      <c r="CZ166" s="469"/>
      <c r="DA166" s="469"/>
      <c r="DB166" s="469"/>
      <c r="DC166" s="469"/>
      <c r="DD166" s="469"/>
      <c r="DE166" s="469"/>
      <c r="DF166" s="469"/>
      <c r="DG166" s="469"/>
      <c r="DH166" s="469"/>
      <c r="DI166" s="469"/>
      <c r="DJ166" s="469"/>
      <c r="DK166" s="469"/>
      <c r="DL166" s="469"/>
      <c r="DM166" s="469"/>
      <c r="DN166" s="469"/>
      <c r="DO166" s="469"/>
      <c r="DP166" s="469"/>
      <c r="DQ166" s="469"/>
      <c r="DR166" s="469"/>
      <c r="DS166" s="469"/>
      <c r="DT166" s="469"/>
      <c r="DU166" s="469"/>
      <c r="DV166" s="469"/>
      <c r="DW166" s="469"/>
      <c r="DX166" s="469"/>
      <c r="DY166" s="469"/>
      <c r="DZ166" s="469"/>
      <c r="EA166" s="469"/>
      <c r="EB166" s="469"/>
      <c r="EC166" s="469"/>
      <c r="ED166" s="469"/>
      <c r="EE166" s="469"/>
      <c r="EF166" s="469"/>
      <c r="EG166" s="469"/>
      <c r="EH166" s="469"/>
      <c r="EI166" s="469"/>
      <c r="EJ166" s="469"/>
      <c r="EK166" s="469"/>
      <c r="EL166" s="469"/>
      <c r="EM166" s="469"/>
      <c r="EN166" s="469"/>
      <c r="EO166" s="469"/>
      <c r="EP166" s="469"/>
      <c r="EQ166" s="469"/>
      <c r="ER166" s="469"/>
      <c r="ES166" s="469"/>
      <c r="ET166" s="469"/>
      <c r="EU166" s="469"/>
      <c r="EV166" s="469"/>
      <c r="EW166" s="469"/>
      <c r="EX166" s="469"/>
      <c r="EY166" s="469"/>
      <c r="EZ166" s="469"/>
      <c r="FA166" s="469"/>
      <c r="FB166" s="469"/>
      <c r="FC166" s="469"/>
      <c r="FD166" s="469"/>
      <c r="FE166" s="469"/>
      <c r="FF166" s="469"/>
      <c r="FG166" s="469"/>
      <c r="FH166" s="469"/>
      <c r="FI166" s="469"/>
      <c r="FJ166" s="469"/>
      <c r="FK166" s="469"/>
      <c r="FL166" s="469"/>
      <c r="FM166" s="469"/>
      <c r="FN166" s="469"/>
      <c r="FO166" s="469"/>
      <c r="FP166" s="469"/>
      <c r="FQ166" s="469"/>
      <c r="FR166" s="469"/>
      <c r="FS166" s="469"/>
      <c r="FT166" s="469"/>
      <c r="FU166" s="469"/>
      <c r="FV166" s="469"/>
      <c r="FW166" s="469"/>
      <c r="FX166" s="469"/>
      <c r="FY166" s="469"/>
      <c r="FZ166" s="469"/>
      <c r="GA166" s="469"/>
      <c r="GB166" s="469"/>
      <c r="GC166" s="469"/>
      <c r="GD166" s="469"/>
      <c r="GE166" s="469"/>
    </row>
    <row r="167" spans="1:187" s="66" customFormat="1" ht="31.5" customHeight="1">
      <c r="A167" s="460"/>
      <c r="B167" s="460"/>
      <c r="C167" s="460"/>
      <c r="D167" s="461"/>
      <c r="E167" s="462"/>
      <c r="F167" s="460"/>
      <c r="G167" s="463"/>
      <c r="H167" s="464"/>
      <c r="I167" s="463"/>
      <c r="J167" s="205" t="s">
        <v>192</v>
      </c>
      <c r="K167" s="160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</row>
    <row r="168" spans="1:187" ht="31.5" customHeight="1">
      <c r="A168" s="25">
        <v>231</v>
      </c>
      <c r="B168" s="25">
        <v>32</v>
      </c>
      <c r="C168" s="25">
        <v>6171</v>
      </c>
      <c r="D168" s="38">
        <v>5167</v>
      </c>
      <c r="E168" s="27"/>
      <c r="F168" s="25"/>
      <c r="G168" s="53">
        <v>20000</v>
      </c>
      <c r="H168" s="54"/>
      <c r="I168" s="55"/>
      <c r="J168" s="593" t="s">
        <v>44</v>
      </c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60"/>
      <c r="DG168" s="160"/>
      <c r="DH168" s="160"/>
      <c r="DI168" s="160"/>
      <c r="DJ168" s="160"/>
      <c r="DK168" s="160"/>
      <c r="DL168" s="160"/>
      <c r="DM168" s="160"/>
      <c r="DN168" s="160"/>
      <c r="DO168" s="160"/>
      <c r="DP168" s="160"/>
      <c r="DQ168" s="160"/>
      <c r="DR168" s="160"/>
      <c r="DS168" s="160"/>
      <c r="DT168" s="160"/>
      <c r="DU168" s="160"/>
      <c r="DV168" s="160"/>
      <c r="DW168" s="160"/>
      <c r="DX168" s="160"/>
      <c r="DY168" s="160"/>
      <c r="DZ168" s="160"/>
      <c r="EA168" s="160"/>
      <c r="EB168" s="160"/>
      <c r="EC168" s="160"/>
      <c r="ED168" s="160"/>
      <c r="EE168" s="160"/>
      <c r="EF168" s="160"/>
      <c r="EG168" s="160"/>
      <c r="EH168" s="160"/>
      <c r="EI168" s="160"/>
      <c r="EJ168" s="160"/>
      <c r="EK168" s="160"/>
      <c r="EL168" s="160"/>
      <c r="EM168" s="160"/>
      <c r="EN168" s="160"/>
      <c r="EO168" s="160"/>
      <c r="EP168" s="160"/>
      <c r="EQ168" s="160"/>
      <c r="ER168" s="160"/>
      <c r="ES168" s="160"/>
      <c r="ET168" s="160"/>
      <c r="EU168" s="160"/>
      <c r="EV168" s="160"/>
      <c r="EW168" s="160"/>
      <c r="EX168" s="160"/>
      <c r="EY168" s="160"/>
      <c r="EZ168" s="160"/>
      <c r="FA168" s="160"/>
      <c r="FB168" s="160"/>
      <c r="FC168" s="160"/>
      <c r="FD168" s="160"/>
      <c r="FE168" s="160"/>
      <c r="FF168" s="160"/>
      <c r="FG168" s="160"/>
      <c r="FH168" s="160"/>
      <c r="FI168" s="160"/>
      <c r="FJ168" s="160"/>
      <c r="FK168" s="160"/>
      <c r="FL168" s="160"/>
      <c r="FM168" s="160"/>
      <c r="FN168" s="160"/>
      <c r="FO168" s="160"/>
      <c r="FP168" s="160"/>
      <c r="FQ168" s="160"/>
      <c r="FR168" s="160"/>
      <c r="FS168" s="160"/>
      <c r="FT168" s="160"/>
      <c r="FU168" s="160"/>
      <c r="FV168" s="160"/>
      <c r="FW168" s="160"/>
      <c r="FX168" s="160"/>
      <c r="FY168" s="160"/>
      <c r="FZ168" s="160"/>
      <c r="GA168" s="160"/>
      <c r="GB168" s="160"/>
      <c r="GC168" s="160"/>
      <c r="GD168" s="160"/>
      <c r="GE168" s="160"/>
    </row>
    <row r="169" spans="1:187" ht="31.5" customHeight="1">
      <c r="A169" s="25">
        <v>231</v>
      </c>
      <c r="B169" s="25">
        <v>32</v>
      </c>
      <c r="C169" s="25">
        <v>6171</v>
      </c>
      <c r="D169" s="38">
        <v>5169</v>
      </c>
      <c r="E169" s="27"/>
      <c r="F169" s="25"/>
      <c r="G169" s="53">
        <v>900000</v>
      </c>
      <c r="H169" s="54"/>
      <c r="I169" s="55"/>
      <c r="J169" s="593" t="s">
        <v>273</v>
      </c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160"/>
      <c r="DG169" s="160"/>
      <c r="DH169" s="160"/>
      <c r="DI169" s="160"/>
      <c r="DJ169" s="160"/>
      <c r="DK169" s="160"/>
      <c r="DL169" s="160"/>
      <c r="DM169" s="160"/>
      <c r="DN169" s="160"/>
      <c r="DO169" s="160"/>
      <c r="DP169" s="160"/>
      <c r="DQ169" s="160"/>
      <c r="DR169" s="160"/>
      <c r="DS169" s="160"/>
      <c r="DT169" s="160"/>
      <c r="DU169" s="160"/>
      <c r="DV169" s="160"/>
      <c r="DW169" s="160"/>
      <c r="DX169" s="160"/>
      <c r="DY169" s="160"/>
      <c r="DZ169" s="160"/>
      <c r="EA169" s="160"/>
      <c r="EB169" s="160"/>
      <c r="EC169" s="160"/>
      <c r="ED169" s="160"/>
      <c r="EE169" s="160"/>
      <c r="EF169" s="160"/>
      <c r="EG169" s="160"/>
      <c r="EH169" s="160"/>
      <c r="EI169" s="160"/>
      <c r="EJ169" s="160"/>
      <c r="EK169" s="160"/>
      <c r="EL169" s="160"/>
      <c r="EM169" s="160"/>
      <c r="EN169" s="160"/>
      <c r="EO169" s="160"/>
      <c r="EP169" s="160"/>
      <c r="EQ169" s="160"/>
      <c r="ER169" s="160"/>
      <c r="ES169" s="160"/>
      <c r="ET169" s="160"/>
      <c r="EU169" s="160"/>
      <c r="EV169" s="160"/>
      <c r="EW169" s="160"/>
      <c r="EX169" s="160"/>
      <c r="EY169" s="160"/>
      <c r="EZ169" s="160"/>
      <c r="FA169" s="160"/>
      <c r="FB169" s="160"/>
      <c r="FC169" s="160"/>
      <c r="FD169" s="160"/>
      <c r="FE169" s="160"/>
      <c r="FF169" s="160"/>
      <c r="FG169" s="160"/>
      <c r="FH169" s="160"/>
      <c r="FI169" s="160"/>
      <c r="FJ169" s="160"/>
      <c r="FK169" s="160"/>
      <c r="FL169" s="160"/>
      <c r="FM169" s="160"/>
      <c r="FN169" s="160"/>
      <c r="FO169" s="160"/>
      <c r="FP169" s="160"/>
      <c r="FQ169" s="160"/>
      <c r="FR169" s="160"/>
      <c r="FS169" s="160"/>
      <c r="FT169" s="160"/>
      <c r="FU169" s="160"/>
      <c r="FV169" s="160"/>
      <c r="FW169" s="160"/>
      <c r="FX169" s="160"/>
      <c r="FY169" s="160"/>
      <c r="FZ169" s="160"/>
      <c r="GA169" s="160"/>
      <c r="GB169" s="160"/>
      <c r="GC169" s="160"/>
      <c r="GD169" s="160"/>
      <c r="GE169" s="160"/>
    </row>
    <row r="170" spans="1:187" ht="31.5" customHeight="1">
      <c r="A170" s="25">
        <v>231</v>
      </c>
      <c r="B170" s="25">
        <v>32</v>
      </c>
      <c r="C170" s="25">
        <v>6171</v>
      </c>
      <c r="D170" s="38">
        <v>5171</v>
      </c>
      <c r="E170" s="27"/>
      <c r="F170" s="25"/>
      <c r="G170" s="53">
        <v>25000</v>
      </c>
      <c r="H170" s="54"/>
      <c r="I170" s="55"/>
      <c r="J170" s="593" t="s">
        <v>37</v>
      </c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160"/>
      <c r="DG170" s="160"/>
      <c r="DH170" s="160"/>
      <c r="DI170" s="160"/>
      <c r="DJ170" s="160"/>
      <c r="DK170" s="160"/>
      <c r="DL170" s="160"/>
      <c r="DM170" s="160"/>
      <c r="DN170" s="160"/>
      <c r="DO170" s="160"/>
      <c r="DP170" s="160"/>
      <c r="DQ170" s="160"/>
      <c r="DR170" s="160"/>
      <c r="DS170" s="160"/>
      <c r="DT170" s="160"/>
      <c r="DU170" s="160"/>
      <c r="DV170" s="160"/>
      <c r="DW170" s="160"/>
      <c r="DX170" s="160"/>
      <c r="DY170" s="160"/>
      <c r="DZ170" s="160"/>
      <c r="EA170" s="160"/>
      <c r="EB170" s="160"/>
      <c r="EC170" s="160"/>
      <c r="ED170" s="160"/>
      <c r="EE170" s="160"/>
      <c r="EF170" s="160"/>
      <c r="EG170" s="160"/>
      <c r="EH170" s="160"/>
      <c r="EI170" s="160"/>
      <c r="EJ170" s="160"/>
      <c r="EK170" s="160"/>
      <c r="EL170" s="160"/>
      <c r="EM170" s="160"/>
      <c r="EN170" s="160"/>
      <c r="EO170" s="160"/>
      <c r="EP170" s="160"/>
      <c r="EQ170" s="160"/>
      <c r="ER170" s="160"/>
      <c r="ES170" s="160"/>
      <c r="ET170" s="160"/>
      <c r="EU170" s="160"/>
      <c r="EV170" s="160"/>
      <c r="EW170" s="160"/>
      <c r="EX170" s="160"/>
      <c r="EY170" s="160"/>
      <c r="EZ170" s="160"/>
      <c r="FA170" s="160"/>
      <c r="FB170" s="160"/>
      <c r="FC170" s="160"/>
      <c r="FD170" s="160"/>
      <c r="FE170" s="160"/>
      <c r="FF170" s="160"/>
      <c r="FG170" s="160"/>
      <c r="FH170" s="160"/>
      <c r="FI170" s="160"/>
      <c r="FJ170" s="160"/>
      <c r="FK170" s="160"/>
      <c r="FL170" s="160"/>
      <c r="FM170" s="160"/>
      <c r="FN170" s="160"/>
      <c r="FO170" s="160"/>
      <c r="FP170" s="160"/>
      <c r="FQ170" s="160"/>
      <c r="FR170" s="160"/>
      <c r="FS170" s="160"/>
      <c r="FT170" s="160"/>
      <c r="FU170" s="160"/>
      <c r="FV170" s="160"/>
      <c r="FW170" s="160"/>
      <c r="FX170" s="160"/>
      <c r="FY170" s="160"/>
      <c r="FZ170" s="160"/>
      <c r="GA170" s="160"/>
      <c r="GB170" s="160"/>
      <c r="GC170" s="160"/>
      <c r="GD170" s="160"/>
      <c r="GE170" s="160"/>
    </row>
    <row r="171" spans="1:187" ht="31.5" customHeight="1">
      <c r="A171" s="25">
        <v>231</v>
      </c>
      <c r="B171" s="25">
        <v>32</v>
      </c>
      <c r="C171" s="25">
        <v>6171</v>
      </c>
      <c r="D171" s="38">
        <v>5173</v>
      </c>
      <c r="E171" s="27"/>
      <c r="F171" s="25"/>
      <c r="G171" s="53">
        <v>10000</v>
      </c>
      <c r="H171" s="54"/>
      <c r="I171" s="55"/>
      <c r="J171" s="593" t="s">
        <v>27</v>
      </c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</row>
    <row r="172" spans="1:187" ht="31.5" customHeight="1">
      <c r="A172" s="25">
        <v>231</v>
      </c>
      <c r="B172" s="25">
        <v>32</v>
      </c>
      <c r="C172" s="25">
        <v>6171</v>
      </c>
      <c r="D172" s="38">
        <v>5175</v>
      </c>
      <c r="E172" s="27"/>
      <c r="F172" s="25"/>
      <c r="G172" s="53">
        <v>25000</v>
      </c>
      <c r="H172" s="54"/>
      <c r="I172" s="55"/>
      <c r="J172" s="593" t="s">
        <v>45</v>
      </c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  <c r="DL172" s="160"/>
      <c r="DM172" s="160"/>
      <c r="DN172" s="160"/>
      <c r="DO172" s="160"/>
      <c r="DP172" s="160"/>
      <c r="DQ172" s="160"/>
      <c r="DR172" s="160"/>
      <c r="DS172" s="160"/>
      <c r="DT172" s="160"/>
      <c r="DU172" s="160"/>
      <c r="DV172" s="160"/>
      <c r="DW172" s="160"/>
      <c r="DX172" s="160"/>
      <c r="DY172" s="160"/>
      <c r="DZ172" s="160"/>
      <c r="EA172" s="160"/>
      <c r="EB172" s="160"/>
      <c r="EC172" s="160"/>
      <c r="ED172" s="160"/>
      <c r="EE172" s="160"/>
      <c r="EF172" s="160"/>
      <c r="EG172" s="160"/>
      <c r="EH172" s="160"/>
      <c r="EI172" s="160"/>
      <c r="EJ172" s="160"/>
      <c r="EK172" s="160"/>
      <c r="EL172" s="160"/>
      <c r="EM172" s="160"/>
      <c r="EN172" s="160"/>
      <c r="EO172" s="160"/>
      <c r="EP172" s="160"/>
      <c r="EQ172" s="160"/>
      <c r="ER172" s="160"/>
      <c r="ES172" s="160"/>
      <c r="ET172" s="160"/>
      <c r="EU172" s="160"/>
      <c r="EV172" s="160"/>
      <c r="EW172" s="160"/>
      <c r="EX172" s="160"/>
      <c r="EY172" s="160"/>
      <c r="EZ172" s="160"/>
      <c r="FA172" s="160"/>
      <c r="FB172" s="160"/>
      <c r="FC172" s="160"/>
      <c r="FD172" s="160"/>
      <c r="FE172" s="160"/>
      <c r="FF172" s="160"/>
      <c r="FG172" s="160"/>
      <c r="FH172" s="160"/>
      <c r="FI172" s="160"/>
      <c r="FJ172" s="160"/>
      <c r="FK172" s="160"/>
      <c r="FL172" s="160"/>
      <c r="FM172" s="160"/>
      <c r="FN172" s="160"/>
      <c r="FO172" s="160"/>
      <c r="FP172" s="160"/>
      <c r="FQ172" s="160"/>
      <c r="FR172" s="160"/>
      <c r="FS172" s="160"/>
      <c r="FT172" s="160"/>
      <c r="FU172" s="160"/>
      <c r="FV172" s="160"/>
      <c r="FW172" s="160"/>
      <c r="FX172" s="160"/>
      <c r="FY172" s="160"/>
      <c r="FZ172" s="160"/>
      <c r="GA172" s="160"/>
      <c r="GB172" s="160"/>
      <c r="GC172" s="160"/>
      <c r="GD172" s="160"/>
      <c r="GE172" s="160"/>
    </row>
    <row r="173" spans="1:187" ht="31.5" customHeight="1">
      <c r="A173" s="25">
        <v>231</v>
      </c>
      <c r="B173" s="25">
        <v>32</v>
      </c>
      <c r="C173" s="25">
        <v>6171</v>
      </c>
      <c r="D173" s="38">
        <v>5192</v>
      </c>
      <c r="E173" s="27"/>
      <c r="F173" s="25"/>
      <c r="G173" s="53">
        <v>10000</v>
      </c>
      <c r="H173" s="54"/>
      <c r="I173" s="55"/>
      <c r="J173" s="593" t="s">
        <v>180</v>
      </c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  <c r="DD173" s="160"/>
      <c r="DE173" s="160"/>
      <c r="DF173" s="160"/>
      <c r="DG173" s="160"/>
      <c r="DH173" s="160"/>
      <c r="DI173" s="160"/>
      <c r="DJ173" s="160"/>
      <c r="DK173" s="160"/>
      <c r="DL173" s="160"/>
      <c r="DM173" s="160"/>
      <c r="DN173" s="160"/>
      <c r="DO173" s="160"/>
      <c r="DP173" s="160"/>
      <c r="DQ173" s="160"/>
      <c r="DR173" s="160"/>
      <c r="DS173" s="160"/>
      <c r="DT173" s="160"/>
      <c r="DU173" s="160"/>
      <c r="DV173" s="160"/>
      <c r="DW173" s="160"/>
      <c r="DX173" s="160"/>
      <c r="DY173" s="160"/>
      <c r="DZ173" s="160"/>
      <c r="EA173" s="160"/>
      <c r="EB173" s="160"/>
      <c r="EC173" s="160"/>
      <c r="ED173" s="160"/>
      <c r="EE173" s="160"/>
      <c r="EF173" s="160"/>
      <c r="EG173" s="160"/>
      <c r="EH173" s="160"/>
      <c r="EI173" s="160"/>
      <c r="EJ173" s="160"/>
      <c r="EK173" s="160"/>
      <c r="EL173" s="160"/>
      <c r="EM173" s="160"/>
      <c r="EN173" s="160"/>
      <c r="EO173" s="160"/>
      <c r="EP173" s="160"/>
      <c r="EQ173" s="160"/>
      <c r="ER173" s="160"/>
      <c r="ES173" s="160"/>
      <c r="ET173" s="160"/>
      <c r="EU173" s="160"/>
      <c r="EV173" s="160"/>
      <c r="EW173" s="160"/>
      <c r="EX173" s="160"/>
      <c r="EY173" s="160"/>
      <c r="EZ173" s="160"/>
      <c r="FA173" s="160"/>
      <c r="FB173" s="160"/>
      <c r="FC173" s="160"/>
      <c r="FD173" s="160"/>
      <c r="FE173" s="160"/>
      <c r="FF173" s="160"/>
      <c r="FG173" s="160"/>
      <c r="FH173" s="160"/>
      <c r="FI173" s="160"/>
      <c r="FJ173" s="160"/>
      <c r="FK173" s="160"/>
      <c r="FL173" s="160"/>
      <c r="FM173" s="160"/>
      <c r="FN173" s="160"/>
      <c r="FO173" s="160"/>
      <c r="FP173" s="160"/>
      <c r="FQ173" s="160"/>
      <c r="FR173" s="160"/>
      <c r="FS173" s="160"/>
      <c r="FT173" s="160"/>
      <c r="FU173" s="160"/>
      <c r="FV173" s="160"/>
      <c r="FW173" s="160"/>
      <c r="FX173" s="160"/>
      <c r="FY173" s="160"/>
      <c r="FZ173" s="160"/>
      <c r="GA173" s="160"/>
      <c r="GB173" s="160"/>
      <c r="GC173" s="160"/>
      <c r="GD173" s="160"/>
      <c r="GE173" s="160"/>
    </row>
    <row r="174" spans="1:187" ht="31.5" customHeight="1">
      <c r="A174" s="25">
        <v>231</v>
      </c>
      <c r="B174" s="25">
        <v>32</v>
      </c>
      <c r="C174" s="25">
        <v>6171</v>
      </c>
      <c r="D174" s="26">
        <v>5229</v>
      </c>
      <c r="E174" s="27"/>
      <c r="F174" s="32"/>
      <c r="G174" s="53">
        <v>20000</v>
      </c>
      <c r="H174" s="54"/>
      <c r="I174" s="55"/>
      <c r="J174" s="593" t="s">
        <v>199</v>
      </c>
      <c r="K174" s="16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</row>
    <row r="175" spans="1:187" ht="31.5" customHeight="1">
      <c r="A175" s="25">
        <v>231</v>
      </c>
      <c r="B175" s="25">
        <v>32</v>
      </c>
      <c r="C175" s="25">
        <v>6171</v>
      </c>
      <c r="D175" s="403">
        <v>5361</v>
      </c>
      <c r="E175" s="27"/>
      <c r="F175" s="32"/>
      <c r="G175" s="53">
        <v>20000</v>
      </c>
      <c r="H175" s="54"/>
      <c r="I175" s="55"/>
      <c r="J175" s="593" t="s">
        <v>200</v>
      </c>
      <c r="K175" s="16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</row>
    <row r="176" spans="1:187" ht="31.5" customHeight="1">
      <c r="A176" s="25">
        <v>231</v>
      </c>
      <c r="B176" s="25">
        <v>32</v>
      </c>
      <c r="C176" s="25">
        <v>6171</v>
      </c>
      <c r="D176" s="403">
        <v>5362</v>
      </c>
      <c r="E176" s="27"/>
      <c r="F176" s="25"/>
      <c r="G176" s="53">
        <v>70000</v>
      </c>
      <c r="H176" s="54"/>
      <c r="I176" s="55"/>
      <c r="J176" s="593" t="s">
        <v>201</v>
      </c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160"/>
      <c r="CM176" s="160"/>
      <c r="CN176" s="160"/>
      <c r="CO176" s="160"/>
      <c r="CP176" s="160"/>
      <c r="CQ176" s="160"/>
      <c r="CR176" s="160"/>
      <c r="CS176" s="160"/>
      <c r="CT176" s="160"/>
      <c r="CU176" s="160"/>
      <c r="CV176" s="160"/>
      <c r="CW176" s="160"/>
      <c r="CX176" s="160"/>
      <c r="CY176" s="160"/>
      <c r="CZ176" s="160"/>
      <c r="DA176" s="160"/>
      <c r="DB176" s="160"/>
      <c r="DC176" s="160"/>
      <c r="DD176" s="160"/>
      <c r="DE176" s="160"/>
      <c r="DF176" s="160"/>
      <c r="DG176" s="160"/>
      <c r="DH176" s="160"/>
      <c r="DI176" s="160"/>
      <c r="DJ176" s="160"/>
      <c r="DK176" s="160"/>
      <c r="DL176" s="160"/>
      <c r="DM176" s="160"/>
      <c r="DN176" s="160"/>
      <c r="DO176" s="160"/>
      <c r="DP176" s="160"/>
      <c r="DQ176" s="160"/>
      <c r="DR176" s="160"/>
      <c r="DS176" s="160"/>
      <c r="DT176" s="160"/>
      <c r="DU176" s="160"/>
      <c r="DV176" s="160"/>
      <c r="DW176" s="160"/>
      <c r="DX176" s="160"/>
      <c r="DY176" s="160"/>
      <c r="DZ176" s="160"/>
      <c r="EA176" s="160"/>
      <c r="EB176" s="160"/>
      <c r="EC176" s="160"/>
      <c r="ED176" s="160"/>
      <c r="EE176" s="160"/>
      <c r="EF176" s="160"/>
      <c r="EG176" s="160"/>
      <c r="EH176" s="160"/>
      <c r="EI176" s="160"/>
      <c r="EJ176" s="160"/>
      <c r="EK176" s="160"/>
      <c r="EL176" s="160"/>
      <c r="EM176" s="160"/>
      <c r="EN176" s="160"/>
      <c r="EO176" s="160"/>
      <c r="EP176" s="160"/>
      <c r="EQ176" s="160"/>
      <c r="ER176" s="160"/>
      <c r="ES176" s="160"/>
      <c r="ET176" s="160"/>
      <c r="EU176" s="160"/>
      <c r="EV176" s="160"/>
      <c r="EW176" s="160"/>
      <c r="EX176" s="160"/>
      <c r="EY176" s="160"/>
      <c r="EZ176" s="160"/>
      <c r="FA176" s="160"/>
      <c r="FB176" s="160"/>
      <c r="FC176" s="160"/>
      <c r="FD176" s="160"/>
      <c r="FE176" s="160"/>
      <c r="FF176" s="160"/>
      <c r="FG176" s="160"/>
      <c r="FH176" s="160"/>
      <c r="FI176" s="160"/>
      <c r="FJ176" s="160"/>
      <c r="FK176" s="160"/>
      <c r="FL176" s="160"/>
      <c r="FM176" s="160"/>
      <c r="FN176" s="160"/>
      <c r="FO176" s="160"/>
      <c r="FP176" s="160"/>
      <c r="FQ176" s="160"/>
      <c r="FR176" s="160"/>
      <c r="FS176" s="160"/>
      <c r="FT176" s="160"/>
      <c r="FU176" s="160"/>
      <c r="FV176" s="160"/>
      <c r="FW176" s="160"/>
      <c r="FX176" s="160"/>
      <c r="FY176" s="160"/>
      <c r="FZ176" s="160"/>
      <c r="GA176" s="160"/>
      <c r="GB176" s="160"/>
      <c r="GC176" s="160"/>
      <c r="GD176" s="160"/>
      <c r="GE176" s="160"/>
    </row>
    <row r="177" spans="1:187" ht="31.5" customHeight="1">
      <c r="A177" s="25">
        <v>231</v>
      </c>
      <c r="B177" s="25">
        <v>32</v>
      </c>
      <c r="C177" s="25">
        <v>6171</v>
      </c>
      <c r="D177" s="212">
        <v>5424</v>
      </c>
      <c r="E177" s="27"/>
      <c r="F177" s="25"/>
      <c r="G177" s="53">
        <v>80000</v>
      </c>
      <c r="H177" s="54"/>
      <c r="I177" s="55"/>
      <c r="J177" s="593" t="s">
        <v>149</v>
      </c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  <c r="DD177" s="160"/>
      <c r="DE177" s="160"/>
      <c r="DF177" s="160"/>
      <c r="DG177" s="160"/>
      <c r="DH177" s="160"/>
      <c r="DI177" s="160"/>
      <c r="DJ177" s="160"/>
      <c r="DK177" s="160"/>
      <c r="DL177" s="160"/>
      <c r="DM177" s="160"/>
      <c r="DN177" s="160"/>
      <c r="DO177" s="160"/>
      <c r="DP177" s="160"/>
      <c r="DQ177" s="160"/>
      <c r="DR177" s="160"/>
      <c r="DS177" s="160"/>
      <c r="DT177" s="160"/>
      <c r="DU177" s="160"/>
      <c r="DV177" s="160"/>
      <c r="DW177" s="160"/>
      <c r="DX177" s="160"/>
      <c r="DY177" s="160"/>
      <c r="DZ177" s="160"/>
      <c r="EA177" s="160"/>
      <c r="EB177" s="160"/>
      <c r="EC177" s="160"/>
      <c r="ED177" s="160"/>
      <c r="EE177" s="160"/>
      <c r="EF177" s="160"/>
      <c r="EG177" s="160"/>
      <c r="EH177" s="160"/>
      <c r="EI177" s="160"/>
      <c r="EJ177" s="160"/>
      <c r="EK177" s="160"/>
      <c r="EL177" s="160"/>
      <c r="EM177" s="160"/>
      <c r="EN177" s="160"/>
      <c r="EO177" s="160"/>
      <c r="EP177" s="160"/>
      <c r="EQ177" s="160"/>
      <c r="ER177" s="160"/>
      <c r="ES177" s="160"/>
      <c r="ET177" s="160"/>
      <c r="EU177" s="160"/>
      <c r="EV177" s="160"/>
      <c r="EW177" s="160"/>
      <c r="EX177" s="160"/>
      <c r="EY177" s="160"/>
      <c r="EZ177" s="160"/>
      <c r="FA177" s="160"/>
      <c r="FB177" s="160"/>
      <c r="FC177" s="160"/>
      <c r="FD177" s="160"/>
      <c r="FE177" s="160"/>
      <c r="FF177" s="160"/>
      <c r="FG177" s="160"/>
      <c r="FH177" s="160"/>
      <c r="FI177" s="160"/>
      <c r="FJ177" s="160"/>
      <c r="FK177" s="160"/>
      <c r="FL177" s="160"/>
      <c r="FM177" s="160"/>
      <c r="FN177" s="160"/>
      <c r="FO177" s="160"/>
      <c r="FP177" s="160"/>
      <c r="FQ177" s="160"/>
      <c r="FR177" s="160"/>
      <c r="FS177" s="160"/>
      <c r="FT177" s="160"/>
      <c r="FU177" s="160"/>
      <c r="FV177" s="160"/>
      <c r="FW177" s="160"/>
      <c r="FX177" s="160"/>
      <c r="FY177" s="160"/>
      <c r="FZ177" s="160"/>
      <c r="GA177" s="160"/>
      <c r="GB177" s="160"/>
      <c r="GC177" s="160"/>
      <c r="GD177" s="160"/>
      <c r="GE177" s="160"/>
    </row>
    <row r="178" spans="1:187" ht="31.5" customHeight="1">
      <c r="A178" s="25">
        <v>231</v>
      </c>
      <c r="B178" s="25">
        <v>32</v>
      </c>
      <c r="C178" s="25">
        <v>6171</v>
      </c>
      <c r="D178" s="212">
        <v>5499</v>
      </c>
      <c r="E178" s="27"/>
      <c r="F178" s="25"/>
      <c r="G178" s="53">
        <v>30000</v>
      </c>
      <c r="H178" s="54"/>
      <c r="I178" s="55"/>
      <c r="J178" s="593" t="s">
        <v>202</v>
      </c>
      <c r="K178" s="194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  <c r="DD178" s="160"/>
      <c r="DE178" s="160"/>
      <c r="DF178" s="160"/>
      <c r="DG178" s="160"/>
      <c r="DH178" s="160"/>
      <c r="DI178" s="160"/>
      <c r="DJ178" s="160"/>
      <c r="DK178" s="160"/>
      <c r="DL178" s="160"/>
      <c r="DM178" s="160"/>
      <c r="DN178" s="160"/>
      <c r="DO178" s="160"/>
      <c r="DP178" s="160"/>
      <c r="DQ178" s="160"/>
      <c r="DR178" s="160"/>
      <c r="DS178" s="160"/>
      <c r="DT178" s="160"/>
      <c r="DU178" s="160"/>
      <c r="DV178" s="160"/>
      <c r="DW178" s="160"/>
      <c r="DX178" s="160"/>
      <c r="DY178" s="160"/>
      <c r="DZ178" s="160"/>
      <c r="EA178" s="160"/>
      <c r="EB178" s="160"/>
      <c r="EC178" s="160"/>
      <c r="ED178" s="160"/>
      <c r="EE178" s="160"/>
      <c r="EF178" s="160"/>
      <c r="EG178" s="160"/>
      <c r="EH178" s="160"/>
      <c r="EI178" s="160"/>
      <c r="EJ178" s="160"/>
      <c r="EK178" s="160"/>
      <c r="EL178" s="160"/>
      <c r="EM178" s="160"/>
      <c r="EN178" s="160"/>
      <c r="EO178" s="160"/>
      <c r="EP178" s="160"/>
      <c r="EQ178" s="160"/>
      <c r="ER178" s="160"/>
      <c r="ES178" s="160"/>
      <c r="ET178" s="160"/>
      <c r="EU178" s="160"/>
      <c r="EV178" s="160"/>
      <c r="EW178" s="160"/>
      <c r="EX178" s="160"/>
      <c r="EY178" s="160"/>
      <c r="EZ178" s="160"/>
      <c r="FA178" s="160"/>
      <c r="FB178" s="160"/>
      <c r="FC178" s="160"/>
      <c r="FD178" s="160"/>
      <c r="FE178" s="160"/>
      <c r="FF178" s="160"/>
      <c r="FG178" s="160"/>
      <c r="FH178" s="160"/>
      <c r="FI178" s="160"/>
      <c r="FJ178" s="160"/>
      <c r="FK178" s="160"/>
      <c r="FL178" s="160"/>
      <c r="FM178" s="160"/>
      <c r="FN178" s="160"/>
      <c r="FO178" s="160"/>
      <c r="FP178" s="160"/>
      <c r="FQ178" s="160"/>
      <c r="FR178" s="160"/>
      <c r="FS178" s="160"/>
      <c r="FT178" s="160"/>
      <c r="FU178" s="160"/>
      <c r="FV178" s="160"/>
      <c r="FW178" s="160"/>
      <c r="FX178" s="160"/>
      <c r="FY178" s="160"/>
      <c r="FZ178" s="160"/>
      <c r="GA178" s="160"/>
      <c r="GB178" s="160"/>
      <c r="GC178" s="160"/>
      <c r="GD178" s="160"/>
      <c r="GE178" s="160"/>
    </row>
    <row r="179" spans="1:187" ht="31.5" customHeight="1">
      <c r="A179" s="422">
        <v>236</v>
      </c>
      <c r="B179" s="422">
        <v>11</v>
      </c>
      <c r="C179" s="25">
        <v>6171</v>
      </c>
      <c r="D179" s="38">
        <v>5169</v>
      </c>
      <c r="E179" s="27" t="s">
        <v>92</v>
      </c>
      <c r="F179" s="25"/>
      <c r="G179" s="53">
        <v>170000</v>
      </c>
      <c r="H179" s="54"/>
      <c r="I179" s="55"/>
      <c r="J179" s="603" t="s">
        <v>181</v>
      </c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160"/>
      <c r="DG179" s="160"/>
      <c r="DH179" s="160"/>
      <c r="DI179" s="160"/>
      <c r="DJ179" s="160"/>
      <c r="DK179" s="160"/>
      <c r="DL179" s="160"/>
      <c r="DM179" s="160"/>
      <c r="DN179" s="160"/>
      <c r="DO179" s="160"/>
      <c r="DP179" s="160"/>
      <c r="DQ179" s="160"/>
      <c r="DR179" s="160"/>
      <c r="DS179" s="160"/>
      <c r="DT179" s="160"/>
      <c r="DU179" s="160"/>
      <c r="DV179" s="160"/>
      <c r="DW179" s="160"/>
      <c r="DX179" s="160"/>
      <c r="DY179" s="160"/>
      <c r="DZ179" s="160"/>
      <c r="EA179" s="160"/>
      <c r="EB179" s="160"/>
      <c r="EC179" s="160"/>
      <c r="ED179" s="160"/>
      <c r="EE179" s="160"/>
      <c r="EF179" s="160"/>
      <c r="EG179" s="160"/>
      <c r="EH179" s="160"/>
      <c r="EI179" s="160"/>
      <c r="EJ179" s="160"/>
      <c r="EK179" s="160"/>
      <c r="EL179" s="160"/>
      <c r="EM179" s="160"/>
      <c r="EN179" s="160"/>
      <c r="EO179" s="160"/>
      <c r="EP179" s="160"/>
      <c r="EQ179" s="160"/>
      <c r="ER179" s="160"/>
      <c r="ES179" s="160"/>
      <c r="ET179" s="160"/>
      <c r="EU179" s="160"/>
      <c r="EV179" s="160"/>
      <c r="EW179" s="160"/>
      <c r="EX179" s="160"/>
      <c r="EY179" s="160"/>
      <c r="EZ179" s="160"/>
      <c r="FA179" s="160"/>
      <c r="FB179" s="160"/>
      <c r="FC179" s="160"/>
      <c r="FD179" s="160"/>
      <c r="FE179" s="160"/>
      <c r="FF179" s="160"/>
      <c r="FG179" s="160"/>
      <c r="FH179" s="160"/>
      <c r="FI179" s="160"/>
      <c r="FJ179" s="160"/>
      <c r="FK179" s="160"/>
      <c r="FL179" s="160"/>
      <c r="FM179" s="160"/>
      <c r="FN179" s="160"/>
      <c r="FO179" s="160"/>
      <c r="FP179" s="160"/>
      <c r="FQ179" s="160"/>
      <c r="FR179" s="160"/>
      <c r="FS179" s="160"/>
      <c r="FT179" s="160"/>
      <c r="FU179" s="160"/>
      <c r="FV179" s="160"/>
      <c r="FW179" s="160"/>
      <c r="FX179" s="160"/>
      <c r="FY179" s="160"/>
      <c r="FZ179" s="160"/>
      <c r="GA179" s="160"/>
      <c r="GB179" s="160"/>
      <c r="GC179" s="160"/>
      <c r="GD179" s="160"/>
      <c r="GE179" s="160"/>
    </row>
    <row r="180" spans="1:187" ht="31.5" customHeight="1">
      <c r="A180" s="32" t="s">
        <v>69</v>
      </c>
      <c r="B180" s="37"/>
      <c r="C180" s="25"/>
      <c r="D180" s="38"/>
      <c r="E180" s="231" t="s">
        <v>92</v>
      </c>
      <c r="F180" s="209"/>
      <c r="G180" s="232"/>
      <c r="H180" s="233"/>
      <c r="I180" s="232">
        <f>G179</f>
        <v>170000</v>
      </c>
      <c r="J180" s="609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  <c r="DD180" s="160"/>
      <c r="DE180" s="160"/>
      <c r="DF180" s="160"/>
      <c r="DG180" s="160"/>
      <c r="DH180" s="160"/>
      <c r="DI180" s="160"/>
      <c r="DJ180" s="160"/>
      <c r="DK180" s="160"/>
      <c r="DL180" s="160"/>
      <c r="DM180" s="160"/>
      <c r="DN180" s="160"/>
      <c r="DO180" s="160"/>
      <c r="DP180" s="160"/>
      <c r="DQ180" s="160"/>
      <c r="DR180" s="160"/>
      <c r="DS180" s="160"/>
      <c r="DT180" s="160"/>
      <c r="DU180" s="160"/>
      <c r="DV180" s="160"/>
      <c r="DW180" s="160"/>
      <c r="DX180" s="160"/>
      <c r="DY180" s="160"/>
      <c r="DZ180" s="160"/>
      <c r="EA180" s="160"/>
      <c r="EB180" s="160"/>
      <c r="EC180" s="160"/>
      <c r="ED180" s="160"/>
      <c r="EE180" s="160"/>
      <c r="EF180" s="160"/>
      <c r="EG180" s="160"/>
      <c r="EH180" s="160"/>
      <c r="EI180" s="160"/>
      <c r="EJ180" s="160"/>
      <c r="EK180" s="160"/>
      <c r="EL180" s="160"/>
      <c r="EM180" s="160"/>
      <c r="EN180" s="160"/>
      <c r="EO180" s="160"/>
      <c r="EP180" s="160"/>
      <c r="EQ180" s="160"/>
      <c r="ER180" s="160"/>
      <c r="ES180" s="160"/>
      <c r="ET180" s="160"/>
      <c r="EU180" s="160"/>
      <c r="EV180" s="160"/>
      <c r="EW180" s="160"/>
      <c r="EX180" s="160"/>
      <c r="EY180" s="160"/>
      <c r="EZ180" s="160"/>
      <c r="FA180" s="160"/>
      <c r="FB180" s="160"/>
      <c r="FC180" s="160"/>
      <c r="FD180" s="160"/>
      <c r="FE180" s="160"/>
      <c r="FF180" s="160"/>
      <c r="FG180" s="160"/>
      <c r="FH180" s="160"/>
      <c r="FI180" s="160"/>
      <c r="FJ180" s="160"/>
      <c r="FK180" s="160"/>
      <c r="FL180" s="160"/>
      <c r="FM180" s="160"/>
      <c r="FN180" s="160"/>
      <c r="FO180" s="160"/>
      <c r="FP180" s="160"/>
      <c r="FQ180" s="160"/>
      <c r="FR180" s="160"/>
      <c r="FS180" s="160"/>
      <c r="FT180" s="160"/>
      <c r="FU180" s="160"/>
      <c r="FV180" s="160"/>
      <c r="FW180" s="160"/>
      <c r="FX180" s="160"/>
      <c r="FY180" s="160"/>
      <c r="FZ180" s="160"/>
      <c r="GA180" s="160"/>
      <c r="GB180" s="160"/>
      <c r="GC180" s="160"/>
      <c r="GD180" s="160"/>
      <c r="GE180" s="160"/>
    </row>
    <row r="181" spans="1:187" ht="31.5" customHeight="1">
      <c r="A181" s="422">
        <v>236</v>
      </c>
      <c r="B181" s="422">
        <v>11</v>
      </c>
      <c r="C181" s="25">
        <v>6171</v>
      </c>
      <c r="D181" s="38">
        <v>5169</v>
      </c>
      <c r="E181" s="27" t="s">
        <v>120</v>
      </c>
      <c r="F181" s="25"/>
      <c r="G181" s="53">
        <v>25000</v>
      </c>
      <c r="H181" s="54"/>
      <c r="I181" s="55"/>
      <c r="J181" s="603" t="s">
        <v>121</v>
      </c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</row>
    <row r="182" spans="1:187" ht="31.5" customHeight="1">
      <c r="A182" s="32" t="s">
        <v>69</v>
      </c>
      <c r="B182" s="37"/>
      <c r="C182" s="25"/>
      <c r="D182" s="38"/>
      <c r="E182" s="231" t="s">
        <v>120</v>
      </c>
      <c r="F182" s="209"/>
      <c r="G182" s="232"/>
      <c r="H182" s="233"/>
      <c r="I182" s="232">
        <f>G181</f>
        <v>25000</v>
      </c>
      <c r="J182" s="602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</row>
    <row r="183" spans="1:187" ht="31.5" customHeight="1">
      <c r="A183" s="422">
        <v>236</v>
      </c>
      <c r="B183" s="422">
        <v>11</v>
      </c>
      <c r="C183" s="32">
        <v>6171</v>
      </c>
      <c r="D183" s="37">
        <v>5179</v>
      </c>
      <c r="E183" s="27"/>
      <c r="F183" s="25"/>
      <c r="G183" s="53">
        <v>15000</v>
      </c>
      <c r="H183" s="54"/>
      <c r="I183" s="55"/>
      <c r="J183" s="610" t="s">
        <v>169</v>
      </c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</row>
    <row r="184" spans="1:187" ht="31.5" customHeight="1">
      <c r="A184" s="32" t="s">
        <v>69</v>
      </c>
      <c r="B184" s="32"/>
      <c r="C184" s="32"/>
      <c r="D184" s="37"/>
      <c r="E184" s="33" t="s">
        <v>71</v>
      </c>
      <c r="F184" s="34"/>
      <c r="G184" s="407"/>
      <c r="H184" s="407"/>
      <c r="I184" s="558">
        <f>G183</f>
        <v>15000</v>
      </c>
      <c r="J184" s="602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</row>
    <row r="185" spans="1:187" s="103" customFormat="1" ht="31.5" customHeight="1" thickBot="1">
      <c r="A185" s="189" t="s">
        <v>69</v>
      </c>
      <c r="B185" s="189"/>
      <c r="C185" s="189">
        <v>6171</v>
      </c>
      <c r="D185" s="189"/>
      <c r="E185" s="190"/>
      <c r="F185" s="189"/>
      <c r="G185" s="408"/>
      <c r="H185" s="191">
        <f>G153+G154+G155+G156+G157+G158+G159+G160+G161+G162+G163+G164+G165+G166+G168+G169+G170+G171+G172+G173+G174++G175+G176+G177+G178+G179+G181+G183</f>
        <v>9100000</v>
      </c>
      <c r="I185" s="408"/>
      <c r="J185" s="600" t="s">
        <v>19</v>
      </c>
      <c r="K185" s="160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4"/>
      <c r="AT185" s="194"/>
      <c r="AU185" s="194"/>
      <c r="AV185" s="194"/>
      <c r="AW185" s="194"/>
      <c r="AX185" s="194"/>
      <c r="AY185" s="194"/>
      <c r="AZ185" s="194"/>
      <c r="BA185" s="194"/>
      <c r="BB185" s="194"/>
      <c r="BC185" s="194"/>
      <c r="BD185" s="194"/>
      <c r="BE185" s="194"/>
      <c r="BF185" s="194"/>
      <c r="BG185" s="194"/>
      <c r="BH185" s="194"/>
      <c r="BI185" s="194"/>
      <c r="BJ185" s="194"/>
      <c r="BK185" s="194"/>
      <c r="BL185" s="194"/>
      <c r="BM185" s="194"/>
      <c r="BN185" s="194"/>
      <c r="BO185" s="194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4"/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194"/>
      <c r="CZ185" s="194"/>
      <c r="DA185" s="194"/>
      <c r="DB185" s="194"/>
      <c r="DC185" s="194"/>
      <c r="DD185" s="194"/>
      <c r="DE185" s="194"/>
      <c r="DF185" s="194"/>
      <c r="DG185" s="194"/>
      <c r="DH185" s="194"/>
      <c r="DI185" s="194"/>
      <c r="DJ185" s="194"/>
      <c r="DK185" s="194"/>
      <c r="DL185" s="194"/>
      <c r="DM185" s="194"/>
      <c r="DN185" s="194"/>
      <c r="DO185" s="194"/>
      <c r="DP185" s="194"/>
      <c r="DQ185" s="194"/>
      <c r="DR185" s="194"/>
      <c r="DS185" s="194"/>
      <c r="DT185" s="194"/>
      <c r="DU185" s="194"/>
      <c r="DV185" s="194"/>
      <c r="DW185" s="194"/>
      <c r="DX185" s="194"/>
      <c r="DY185" s="194"/>
      <c r="DZ185" s="194"/>
      <c r="EA185" s="194"/>
      <c r="EB185" s="194"/>
      <c r="EC185" s="194"/>
      <c r="ED185" s="194"/>
      <c r="EE185" s="194"/>
      <c r="EF185" s="194"/>
      <c r="EG185" s="194"/>
      <c r="EH185" s="194"/>
      <c r="EI185" s="194"/>
      <c r="EJ185" s="194"/>
      <c r="EK185" s="194"/>
      <c r="EL185" s="194"/>
      <c r="EM185" s="194"/>
      <c r="EN185" s="194"/>
      <c r="EO185" s="194"/>
      <c r="EP185" s="194"/>
      <c r="EQ185" s="194"/>
      <c r="ER185" s="194"/>
      <c r="ES185" s="194"/>
      <c r="ET185" s="194"/>
      <c r="EU185" s="194"/>
      <c r="EV185" s="194"/>
      <c r="EW185" s="194"/>
      <c r="EX185" s="194"/>
      <c r="EY185" s="194"/>
      <c r="EZ185" s="194"/>
      <c r="FA185" s="194"/>
      <c r="FB185" s="194"/>
      <c r="FC185" s="194"/>
      <c r="FD185" s="194"/>
      <c r="FE185" s="194"/>
      <c r="FF185" s="194"/>
      <c r="FG185" s="194"/>
      <c r="FH185" s="194"/>
      <c r="FI185" s="194"/>
      <c r="FJ185" s="194"/>
      <c r="FK185" s="194"/>
      <c r="FL185" s="194"/>
      <c r="FM185" s="194"/>
      <c r="FN185" s="194"/>
      <c r="FO185" s="194"/>
      <c r="FP185" s="194"/>
      <c r="FQ185" s="194"/>
      <c r="FR185" s="194"/>
      <c r="FS185" s="194"/>
      <c r="FT185" s="194"/>
      <c r="FU185" s="194"/>
      <c r="FV185" s="194"/>
      <c r="FW185" s="194"/>
      <c r="FX185" s="194"/>
      <c r="FY185" s="194"/>
      <c r="FZ185" s="194"/>
      <c r="GA185" s="194"/>
      <c r="GB185" s="194"/>
      <c r="GC185" s="194"/>
      <c r="GD185" s="194"/>
      <c r="GE185" s="194"/>
    </row>
    <row r="186" spans="1:187" ht="31.5" customHeight="1">
      <c r="A186" s="178"/>
      <c r="B186" s="178"/>
      <c r="C186" s="178"/>
      <c r="D186" s="179"/>
      <c r="E186" s="195"/>
      <c r="F186" s="178"/>
      <c r="G186" s="182"/>
      <c r="H186" s="184"/>
      <c r="I186" s="182"/>
      <c r="J186" s="607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  <c r="DR186" s="160"/>
      <c r="DS186" s="160"/>
      <c r="DT186" s="160"/>
      <c r="DU186" s="160"/>
      <c r="DV186" s="160"/>
      <c r="DW186" s="160"/>
      <c r="DX186" s="160"/>
      <c r="DY186" s="160"/>
      <c r="DZ186" s="160"/>
      <c r="EA186" s="160"/>
      <c r="EB186" s="160"/>
      <c r="EC186" s="160"/>
      <c r="ED186" s="160"/>
      <c r="EE186" s="160"/>
      <c r="EF186" s="160"/>
      <c r="EG186" s="160"/>
      <c r="EH186" s="160"/>
      <c r="EI186" s="160"/>
      <c r="EJ186" s="160"/>
      <c r="EK186" s="160"/>
      <c r="EL186" s="160"/>
      <c r="EM186" s="160"/>
      <c r="EN186" s="160"/>
      <c r="EO186" s="160"/>
      <c r="EP186" s="160"/>
      <c r="EQ186" s="160"/>
      <c r="ER186" s="160"/>
      <c r="ES186" s="160"/>
      <c r="ET186" s="160"/>
      <c r="EU186" s="160"/>
      <c r="EV186" s="160"/>
      <c r="EW186" s="160"/>
      <c r="EX186" s="160"/>
      <c r="EY186" s="160"/>
      <c r="EZ186" s="160"/>
      <c r="FA186" s="160"/>
      <c r="FB186" s="160"/>
      <c r="FC186" s="160"/>
      <c r="FD186" s="160"/>
      <c r="FE186" s="160"/>
      <c r="FF186" s="160"/>
      <c r="FG186" s="160"/>
      <c r="FH186" s="160"/>
      <c r="FI186" s="160"/>
      <c r="FJ186" s="160"/>
      <c r="FK186" s="160"/>
      <c r="FL186" s="160"/>
      <c r="FM186" s="160"/>
      <c r="FN186" s="160"/>
      <c r="FO186" s="160"/>
      <c r="FP186" s="160"/>
      <c r="FQ186" s="160"/>
      <c r="FR186" s="160"/>
      <c r="FS186" s="160"/>
      <c r="FT186" s="160"/>
      <c r="FU186" s="160"/>
      <c r="FV186" s="160"/>
      <c r="FW186" s="160"/>
      <c r="FX186" s="160"/>
      <c r="FY186" s="160"/>
      <c r="FZ186" s="160"/>
      <c r="GA186" s="160"/>
      <c r="GB186" s="160"/>
      <c r="GC186" s="160"/>
      <c r="GD186" s="160"/>
      <c r="GE186" s="160"/>
    </row>
    <row r="187" spans="1:187" ht="31.5" customHeight="1">
      <c r="A187" s="25">
        <v>231</v>
      </c>
      <c r="B187" s="25">
        <v>32</v>
      </c>
      <c r="C187" s="25">
        <v>6310</v>
      </c>
      <c r="D187" s="38">
        <v>5163</v>
      </c>
      <c r="E187" s="27"/>
      <c r="F187" s="25"/>
      <c r="G187" s="53">
        <v>20000</v>
      </c>
      <c r="H187" s="54"/>
      <c r="I187" s="55"/>
      <c r="J187" s="593" t="s">
        <v>73</v>
      </c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  <c r="DL187" s="160"/>
      <c r="DM187" s="160"/>
      <c r="DN187" s="160"/>
      <c r="DO187" s="160"/>
      <c r="DP187" s="160"/>
      <c r="DQ187" s="160"/>
      <c r="DR187" s="160"/>
      <c r="DS187" s="160"/>
      <c r="DT187" s="160"/>
      <c r="DU187" s="160"/>
      <c r="DV187" s="160"/>
      <c r="DW187" s="160"/>
      <c r="DX187" s="160"/>
      <c r="DY187" s="160"/>
      <c r="DZ187" s="160"/>
      <c r="EA187" s="160"/>
      <c r="EB187" s="160"/>
      <c r="EC187" s="160"/>
      <c r="ED187" s="160"/>
      <c r="EE187" s="160"/>
      <c r="EF187" s="160"/>
      <c r="EG187" s="160"/>
      <c r="EH187" s="160"/>
      <c r="EI187" s="160"/>
      <c r="EJ187" s="160"/>
      <c r="EK187" s="160"/>
      <c r="EL187" s="160"/>
      <c r="EM187" s="160"/>
      <c r="EN187" s="160"/>
      <c r="EO187" s="160"/>
      <c r="EP187" s="160"/>
      <c r="EQ187" s="160"/>
      <c r="ER187" s="160"/>
      <c r="ES187" s="160"/>
      <c r="ET187" s="160"/>
      <c r="EU187" s="160"/>
      <c r="EV187" s="160"/>
      <c r="EW187" s="160"/>
      <c r="EX187" s="160"/>
      <c r="EY187" s="160"/>
      <c r="EZ187" s="160"/>
      <c r="FA187" s="160"/>
      <c r="FB187" s="160"/>
      <c r="FC187" s="160"/>
      <c r="FD187" s="160"/>
      <c r="FE187" s="160"/>
      <c r="FF187" s="160"/>
      <c r="FG187" s="160"/>
      <c r="FH187" s="160"/>
      <c r="FI187" s="160"/>
      <c r="FJ187" s="160"/>
      <c r="FK187" s="160"/>
      <c r="FL187" s="160"/>
      <c r="FM187" s="160"/>
      <c r="FN187" s="160"/>
      <c r="FO187" s="160"/>
      <c r="FP187" s="160"/>
      <c r="FQ187" s="160"/>
      <c r="FR187" s="160"/>
      <c r="FS187" s="160"/>
      <c r="FT187" s="160"/>
      <c r="FU187" s="160"/>
      <c r="FV187" s="160"/>
      <c r="FW187" s="160"/>
      <c r="FX187" s="160"/>
      <c r="FY187" s="160"/>
      <c r="FZ187" s="160"/>
      <c r="GA187" s="160"/>
      <c r="GB187" s="160"/>
      <c r="GC187" s="160"/>
      <c r="GD187" s="160"/>
      <c r="GE187" s="160"/>
    </row>
    <row r="188" spans="1:187" ht="31.5" customHeight="1">
      <c r="A188" s="37">
        <v>236</v>
      </c>
      <c r="B188" s="37">
        <v>10</v>
      </c>
      <c r="C188" s="25">
        <v>6310</v>
      </c>
      <c r="D188" s="38">
        <v>5163</v>
      </c>
      <c r="E188" s="27"/>
      <c r="F188" s="25"/>
      <c r="G188" s="53">
        <v>5000</v>
      </c>
      <c r="H188" s="54"/>
      <c r="I188" s="55"/>
      <c r="J188" s="593" t="s">
        <v>74</v>
      </c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  <c r="DR188" s="160"/>
      <c r="DS188" s="160"/>
      <c r="DT188" s="160"/>
      <c r="DU188" s="160"/>
      <c r="DV188" s="160"/>
      <c r="DW188" s="160"/>
      <c r="DX188" s="160"/>
      <c r="DY188" s="160"/>
      <c r="DZ188" s="160"/>
      <c r="EA188" s="160"/>
      <c r="EB188" s="160"/>
      <c r="EC188" s="160"/>
      <c r="ED188" s="160"/>
      <c r="EE188" s="160"/>
      <c r="EF188" s="160"/>
      <c r="EG188" s="160"/>
      <c r="EH188" s="160"/>
      <c r="EI188" s="160"/>
      <c r="EJ188" s="160"/>
      <c r="EK188" s="160"/>
      <c r="EL188" s="160"/>
      <c r="EM188" s="160"/>
      <c r="EN188" s="160"/>
      <c r="EO188" s="160"/>
      <c r="EP188" s="160"/>
      <c r="EQ188" s="160"/>
      <c r="ER188" s="160"/>
      <c r="ES188" s="160"/>
      <c r="ET188" s="160"/>
      <c r="EU188" s="160"/>
      <c r="EV188" s="160"/>
      <c r="EW188" s="160"/>
      <c r="EX188" s="160"/>
      <c r="EY188" s="160"/>
      <c r="EZ188" s="160"/>
      <c r="FA188" s="160"/>
      <c r="FB188" s="160"/>
      <c r="FC188" s="160"/>
      <c r="FD188" s="160"/>
      <c r="FE188" s="160"/>
      <c r="FF188" s="160"/>
      <c r="FG188" s="160"/>
      <c r="FH188" s="160"/>
      <c r="FI188" s="160"/>
      <c r="FJ188" s="160"/>
      <c r="FK188" s="160"/>
      <c r="FL188" s="160"/>
      <c r="FM188" s="160"/>
      <c r="FN188" s="160"/>
      <c r="FO188" s="160"/>
      <c r="FP188" s="160"/>
      <c r="FQ188" s="160"/>
      <c r="FR188" s="160"/>
      <c r="FS188" s="160"/>
      <c r="FT188" s="160"/>
      <c r="FU188" s="160"/>
      <c r="FV188" s="160"/>
      <c r="FW188" s="160"/>
      <c r="FX188" s="160"/>
      <c r="FY188" s="160"/>
      <c r="FZ188" s="160"/>
      <c r="GA188" s="160"/>
      <c r="GB188" s="160"/>
      <c r="GC188" s="160"/>
      <c r="GD188" s="160"/>
      <c r="GE188" s="160"/>
    </row>
    <row r="189" spans="1:187" s="103" customFormat="1" ht="31.5" customHeight="1" thickBot="1">
      <c r="A189" s="189" t="s">
        <v>69</v>
      </c>
      <c r="B189" s="189"/>
      <c r="C189" s="189">
        <v>6310</v>
      </c>
      <c r="D189" s="189"/>
      <c r="E189" s="190"/>
      <c r="F189" s="189"/>
      <c r="G189" s="191"/>
      <c r="H189" s="191">
        <f>G187+G188</f>
        <v>25000</v>
      </c>
      <c r="I189" s="191"/>
      <c r="J189" s="600" t="s">
        <v>62</v>
      </c>
      <c r="K189" s="160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  <c r="BM189" s="194"/>
      <c r="BN189" s="194"/>
      <c r="BO189" s="194"/>
      <c r="BP189" s="194"/>
      <c r="BQ189" s="194"/>
      <c r="BR189" s="194"/>
      <c r="BS189" s="194"/>
      <c r="BT189" s="194"/>
      <c r="BU189" s="194"/>
      <c r="BV189" s="194"/>
      <c r="BW189" s="194"/>
      <c r="BX189" s="194"/>
      <c r="BY189" s="194"/>
      <c r="BZ189" s="194"/>
      <c r="CA189" s="194"/>
      <c r="CB189" s="194"/>
      <c r="CC189" s="194"/>
      <c r="CD189" s="194"/>
      <c r="CE189" s="194"/>
      <c r="CF189" s="194"/>
      <c r="CG189" s="194"/>
      <c r="CH189" s="194"/>
      <c r="CI189" s="194"/>
      <c r="CJ189" s="194"/>
      <c r="CK189" s="194"/>
      <c r="CL189" s="194"/>
      <c r="CM189" s="194"/>
      <c r="CN189" s="194"/>
      <c r="CO189" s="194"/>
      <c r="CP189" s="194"/>
      <c r="CQ189" s="194"/>
      <c r="CR189" s="194"/>
      <c r="CS189" s="194"/>
      <c r="CT189" s="194"/>
      <c r="CU189" s="194"/>
      <c r="CV189" s="194"/>
      <c r="CW189" s="194"/>
      <c r="CX189" s="194"/>
      <c r="CY189" s="194"/>
      <c r="CZ189" s="194"/>
      <c r="DA189" s="194"/>
      <c r="DB189" s="194"/>
      <c r="DC189" s="194"/>
      <c r="DD189" s="194"/>
      <c r="DE189" s="194"/>
      <c r="DF189" s="194"/>
      <c r="DG189" s="194"/>
      <c r="DH189" s="194"/>
      <c r="DI189" s="194"/>
      <c r="DJ189" s="194"/>
      <c r="DK189" s="194"/>
      <c r="DL189" s="194"/>
      <c r="DM189" s="194"/>
      <c r="DN189" s="194"/>
      <c r="DO189" s="194"/>
      <c r="DP189" s="194"/>
      <c r="DQ189" s="194"/>
      <c r="DR189" s="194"/>
      <c r="DS189" s="194"/>
      <c r="DT189" s="194"/>
      <c r="DU189" s="194"/>
      <c r="DV189" s="194"/>
      <c r="DW189" s="194"/>
      <c r="DX189" s="194"/>
      <c r="DY189" s="194"/>
      <c r="DZ189" s="194"/>
      <c r="EA189" s="194"/>
      <c r="EB189" s="194"/>
      <c r="EC189" s="194"/>
      <c r="ED189" s="194"/>
      <c r="EE189" s="194"/>
      <c r="EF189" s="194"/>
      <c r="EG189" s="194"/>
      <c r="EH189" s="194"/>
      <c r="EI189" s="194"/>
      <c r="EJ189" s="194"/>
      <c r="EK189" s="194"/>
      <c r="EL189" s="194"/>
      <c r="EM189" s="194"/>
      <c r="EN189" s="194"/>
      <c r="EO189" s="194"/>
      <c r="EP189" s="194"/>
      <c r="EQ189" s="194"/>
      <c r="ER189" s="194"/>
      <c r="ES189" s="194"/>
      <c r="ET189" s="194"/>
      <c r="EU189" s="194"/>
      <c r="EV189" s="194"/>
      <c r="EW189" s="194"/>
      <c r="EX189" s="194"/>
      <c r="EY189" s="194"/>
      <c r="EZ189" s="194"/>
      <c r="FA189" s="194"/>
      <c r="FB189" s="194"/>
      <c r="FC189" s="194"/>
      <c r="FD189" s="194"/>
      <c r="FE189" s="194"/>
      <c r="FF189" s="194"/>
      <c r="FG189" s="194"/>
      <c r="FH189" s="194"/>
      <c r="FI189" s="194"/>
      <c r="FJ189" s="194"/>
      <c r="FK189" s="194"/>
      <c r="FL189" s="194"/>
      <c r="FM189" s="194"/>
      <c r="FN189" s="194"/>
      <c r="FO189" s="194"/>
      <c r="FP189" s="194"/>
      <c r="FQ189" s="194"/>
      <c r="FR189" s="194"/>
      <c r="FS189" s="194"/>
      <c r="FT189" s="194"/>
      <c r="FU189" s="194"/>
      <c r="FV189" s="194"/>
      <c r="FW189" s="194"/>
      <c r="FX189" s="194"/>
      <c r="FY189" s="194"/>
      <c r="FZ189" s="194"/>
      <c r="GA189" s="194"/>
      <c r="GB189" s="194"/>
      <c r="GC189" s="194"/>
      <c r="GD189" s="194"/>
      <c r="GE189" s="194"/>
    </row>
    <row r="190" spans="1:187" ht="30" customHeight="1">
      <c r="A190" s="178"/>
      <c r="B190" s="178"/>
      <c r="C190" s="178"/>
      <c r="D190" s="179"/>
      <c r="E190" s="195"/>
      <c r="F190" s="178"/>
      <c r="G190" s="182"/>
      <c r="H190" s="184"/>
      <c r="I190" s="182"/>
      <c r="J190" s="601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  <c r="DR190" s="160"/>
      <c r="DS190" s="160"/>
      <c r="DT190" s="160"/>
      <c r="DU190" s="160"/>
      <c r="DV190" s="160"/>
      <c r="DW190" s="160"/>
      <c r="DX190" s="160"/>
      <c r="DY190" s="160"/>
      <c r="DZ190" s="160"/>
      <c r="EA190" s="160"/>
      <c r="EB190" s="160"/>
      <c r="EC190" s="160"/>
      <c r="ED190" s="160"/>
      <c r="EE190" s="160"/>
      <c r="EF190" s="160"/>
      <c r="EG190" s="160"/>
      <c r="EH190" s="160"/>
      <c r="EI190" s="160"/>
      <c r="EJ190" s="160"/>
      <c r="EK190" s="160"/>
      <c r="EL190" s="160"/>
      <c r="EM190" s="160"/>
      <c r="EN190" s="160"/>
      <c r="EO190" s="160"/>
      <c r="EP190" s="160"/>
      <c r="EQ190" s="160"/>
      <c r="ER190" s="160"/>
      <c r="ES190" s="160"/>
      <c r="ET190" s="160"/>
      <c r="EU190" s="160"/>
      <c r="EV190" s="160"/>
      <c r="EW190" s="160"/>
      <c r="EX190" s="160"/>
      <c r="EY190" s="160"/>
      <c r="EZ190" s="160"/>
      <c r="FA190" s="160"/>
      <c r="FB190" s="160"/>
      <c r="FC190" s="160"/>
      <c r="FD190" s="160"/>
      <c r="FE190" s="160"/>
      <c r="FF190" s="160"/>
      <c r="FG190" s="160"/>
      <c r="FH190" s="160"/>
      <c r="FI190" s="160"/>
      <c r="FJ190" s="160"/>
      <c r="FK190" s="160"/>
      <c r="FL190" s="160"/>
      <c r="FM190" s="160"/>
      <c r="FN190" s="160"/>
      <c r="FO190" s="160"/>
      <c r="FP190" s="160"/>
      <c r="FQ190" s="160"/>
      <c r="FR190" s="160"/>
      <c r="FS190" s="160"/>
      <c r="FT190" s="160"/>
      <c r="FU190" s="160"/>
      <c r="FV190" s="160"/>
      <c r="FW190" s="160"/>
      <c r="FX190" s="160"/>
      <c r="FY190" s="160"/>
      <c r="FZ190" s="160"/>
      <c r="GA190" s="160"/>
      <c r="GB190" s="160"/>
      <c r="GC190" s="160"/>
      <c r="GD190" s="160"/>
      <c r="GE190" s="160"/>
    </row>
    <row r="191" spans="1:187" ht="31.5" customHeight="1">
      <c r="A191" s="25">
        <v>231</v>
      </c>
      <c r="B191" s="25">
        <v>32</v>
      </c>
      <c r="C191" s="25">
        <v>6320</v>
      </c>
      <c r="D191" s="38">
        <v>5163</v>
      </c>
      <c r="E191" s="27"/>
      <c r="F191" s="25"/>
      <c r="G191" s="53">
        <v>300000</v>
      </c>
      <c r="H191" s="54"/>
      <c r="I191" s="55"/>
      <c r="J191" s="593" t="s">
        <v>54</v>
      </c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160"/>
      <c r="CM191" s="160"/>
      <c r="CN191" s="160"/>
      <c r="CO191" s="160"/>
      <c r="CP191" s="160"/>
      <c r="CQ191" s="160"/>
      <c r="CR191" s="160"/>
      <c r="CS191" s="160"/>
      <c r="CT191" s="160"/>
      <c r="CU191" s="160"/>
      <c r="CV191" s="160"/>
      <c r="CW191" s="160"/>
      <c r="CX191" s="160"/>
      <c r="CY191" s="160"/>
      <c r="CZ191" s="160"/>
      <c r="DA191" s="160"/>
      <c r="DB191" s="160"/>
      <c r="DC191" s="160"/>
      <c r="DD191" s="160"/>
      <c r="DE191" s="160"/>
      <c r="DF191" s="160"/>
      <c r="DG191" s="160"/>
      <c r="DH191" s="160"/>
      <c r="DI191" s="160"/>
      <c r="DJ191" s="160"/>
      <c r="DK191" s="160"/>
      <c r="DL191" s="160"/>
      <c r="DM191" s="160"/>
      <c r="DN191" s="160"/>
      <c r="DO191" s="160"/>
      <c r="DP191" s="160"/>
      <c r="DQ191" s="160"/>
      <c r="DR191" s="160"/>
      <c r="DS191" s="160"/>
      <c r="DT191" s="160"/>
      <c r="DU191" s="160"/>
      <c r="DV191" s="160"/>
      <c r="DW191" s="160"/>
      <c r="DX191" s="160"/>
      <c r="DY191" s="160"/>
      <c r="DZ191" s="160"/>
      <c r="EA191" s="160"/>
      <c r="EB191" s="160"/>
      <c r="EC191" s="160"/>
      <c r="ED191" s="160"/>
      <c r="EE191" s="160"/>
      <c r="EF191" s="160"/>
      <c r="EG191" s="160"/>
      <c r="EH191" s="160"/>
      <c r="EI191" s="160"/>
      <c r="EJ191" s="160"/>
      <c r="EK191" s="160"/>
      <c r="EL191" s="160"/>
      <c r="EM191" s="160"/>
      <c r="EN191" s="160"/>
      <c r="EO191" s="160"/>
      <c r="EP191" s="160"/>
      <c r="EQ191" s="160"/>
      <c r="ER191" s="160"/>
      <c r="ES191" s="160"/>
      <c r="ET191" s="160"/>
      <c r="EU191" s="160"/>
      <c r="EV191" s="160"/>
      <c r="EW191" s="160"/>
      <c r="EX191" s="160"/>
      <c r="EY191" s="160"/>
      <c r="EZ191" s="160"/>
      <c r="FA191" s="160"/>
      <c r="FB191" s="160"/>
      <c r="FC191" s="160"/>
      <c r="FD191" s="160"/>
      <c r="FE191" s="160"/>
      <c r="FF191" s="160"/>
      <c r="FG191" s="160"/>
      <c r="FH191" s="160"/>
      <c r="FI191" s="160"/>
      <c r="FJ191" s="160"/>
      <c r="FK191" s="160"/>
      <c r="FL191" s="160"/>
      <c r="FM191" s="160"/>
      <c r="FN191" s="160"/>
      <c r="FO191" s="160"/>
      <c r="FP191" s="160"/>
      <c r="FQ191" s="160"/>
      <c r="FR191" s="160"/>
      <c r="FS191" s="160"/>
      <c r="FT191" s="160"/>
      <c r="FU191" s="160"/>
      <c r="FV191" s="160"/>
      <c r="FW191" s="160"/>
      <c r="FX191" s="160"/>
      <c r="FY191" s="160"/>
      <c r="FZ191" s="160"/>
      <c r="GA191" s="160"/>
      <c r="GB191" s="160"/>
      <c r="GC191" s="160"/>
      <c r="GD191" s="160"/>
      <c r="GE191" s="160"/>
    </row>
    <row r="192" spans="1:187" s="103" customFormat="1" ht="31.5" customHeight="1" thickBot="1">
      <c r="A192" s="189">
        <v>231</v>
      </c>
      <c r="B192" s="189"/>
      <c r="C192" s="189">
        <v>6320</v>
      </c>
      <c r="D192" s="189"/>
      <c r="E192" s="190"/>
      <c r="F192" s="189"/>
      <c r="G192" s="191"/>
      <c r="H192" s="191">
        <f>G191</f>
        <v>300000</v>
      </c>
      <c r="I192" s="191"/>
      <c r="J192" s="611" t="s">
        <v>54</v>
      </c>
      <c r="K192" s="160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4"/>
      <c r="BN192" s="194"/>
      <c r="BO192" s="194"/>
      <c r="BP192" s="194"/>
      <c r="BQ192" s="194"/>
      <c r="BR192" s="194"/>
      <c r="BS192" s="194"/>
      <c r="BT192" s="194"/>
      <c r="BU192" s="194"/>
      <c r="BV192" s="194"/>
      <c r="BW192" s="194"/>
      <c r="BX192" s="194"/>
      <c r="BY192" s="194"/>
      <c r="BZ192" s="194"/>
      <c r="CA192" s="194"/>
      <c r="CB192" s="194"/>
      <c r="CC192" s="194"/>
      <c r="CD192" s="194"/>
      <c r="CE192" s="194"/>
      <c r="CF192" s="194"/>
      <c r="CG192" s="194"/>
      <c r="CH192" s="194"/>
      <c r="CI192" s="194"/>
      <c r="CJ192" s="194"/>
      <c r="CK192" s="194"/>
      <c r="CL192" s="194"/>
      <c r="CM192" s="194"/>
      <c r="CN192" s="194"/>
      <c r="CO192" s="194"/>
      <c r="CP192" s="194"/>
      <c r="CQ192" s="194"/>
      <c r="CR192" s="194"/>
      <c r="CS192" s="194"/>
      <c r="CT192" s="194"/>
      <c r="CU192" s="194"/>
      <c r="CV192" s="194"/>
      <c r="CW192" s="194"/>
      <c r="CX192" s="194"/>
      <c r="CY192" s="194"/>
      <c r="CZ192" s="194"/>
      <c r="DA192" s="194"/>
      <c r="DB192" s="194"/>
      <c r="DC192" s="194"/>
      <c r="DD192" s="194"/>
      <c r="DE192" s="194"/>
      <c r="DF192" s="194"/>
      <c r="DG192" s="194"/>
      <c r="DH192" s="194"/>
      <c r="DI192" s="194"/>
      <c r="DJ192" s="194"/>
      <c r="DK192" s="194"/>
      <c r="DL192" s="194"/>
      <c r="DM192" s="194"/>
      <c r="DN192" s="194"/>
      <c r="DO192" s="194"/>
      <c r="DP192" s="194"/>
      <c r="DQ192" s="194"/>
      <c r="DR192" s="194"/>
      <c r="DS192" s="194"/>
      <c r="DT192" s="194"/>
      <c r="DU192" s="194"/>
      <c r="DV192" s="194"/>
      <c r="DW192" s="194"/>
      <c r="DX192" s="194"/>
      <c r="DY192" s="194"/>
      <c r="DZ192" s="194"/>
      <c r="EA192" s="194"/>
      <c r="EB192" s="194"/>
      <c r="EC192" s="194"/>
      <c r="ED192" s="194"/>
      <c r="EE192" s="194"/>
      <c r="EF192" s="194"/>
      <c r="EG192" s="194"/>
      <c r="EH192" s="194"/>
      <c r="EI192" s="194"/>
      <c r="EJ192" s="194"/>
      <c r="EK192" s="194"/>
      <c r="EL192" s="194"/>
      <c r="EM192" s="194"/>
      <c r="EN192" s="194"/>
      <c r="EO192" s="194"/>
      <c r="EP192" s="194"/>
      <c r="EQ192" s="194"/>
      <c r="ER192" s="194"/>
      <c r="ES192" s="194"/>
      <c r="ET192" s="194"/>
      <c r="EU192" s="194"/>
      <c r="EV192" s="194"/>
      <c r="EW192" s="194"/>
      <c r="EX192" s="194"/>
      <c r="EY192" s="194"/>
      <c r="EZ192" s="194"/>
      <c r="FA192" s="194"/>
      <c r="FB192" s="194"/>
      <c r="FC192" s="194"/>
      <c r="FD192" s="194"/>
      <c r="FE192" s="194"/>
      <c r="FF192" s="194"/>
      <c r="FG192" s="194"/>
      <c r="FH192" s="194"/>
      <c r="FI192" s="194"/>
      <c r="FJ192" s="194"/>
      <c r="FK192" s="194"/>
      <c r="FL192" s="194"/>
      <c r="FM192" s="194"/>
      <c r="FN192" s="194"/>
      <c r="FO192" s="194"/>
      <c r="FP192" s="194"/>
      <c r="FQ192" s="194"/>
      <c r="FR192" s="194"/>
      <c r="FS192" s="194"/>
      <c r="FT192" s="194"/>
      <c r="FU192" s="194"/>
      <c r="FV192" s="194"/>
      <c r="FW192" s="194"/>
      <c r="FX192" s="194"/>
      <c r="FY192" s="194"/>
      <c r="FZ192" s="194"/>
      <c r="GA192" s="194"/>
      <c r="GB192" s="194"/>
      <c r="GC192" s="194"/>
      <c r="GD192" s="194"/>
      <c r="GE192" s="194"/>
    </row>
    <row r="193" spans="1:187" ht="31.5" customHeight="1">
      <c r="A193" s="213"/>
      <c r="B193" s="213"/>
      <c r="C193" s="213"/>
      <c r="D193" s="214"/>
      <c r="E193" s="215"/>
      <c r="F193" s="213"/>
      <c r="G193" s="216"/>
      <c r="H193" s="217"/>
      <c r="I193" s="216"/>
      <c r="J193" s="612"/>
      <c r="K193" s="194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  <c r="DD193" s="160"/>
      <c r="DE193" s="160"/>
      <c r="DF193" s="160"/>
      <c r="DG193" s="160"/>
      <c r="DH193" s="160"/>
      <c r="DI193" s="160"/>
      <c r="DJ193" s="160"/>
      <c r="DK193" s="160"/>
      <c r="DL193" s="160"/>
      <c r="DM193" s="160"/>
      <c r="DN193" s="160"/>
      <c r="DO193" s="160"/>
      <c r="DP193" s="160"/>
      <c r="DQ193" s="160"/>
      <c r="DR193" s="160"/>
      <c r="DS193" s="160"/>
      <c r="DT193" s="160"/>
      <c r="DU193" s="160"/>
      <c r="DV193" s="160"/>
      <c r="DW193" s="160"/>
      <c r="DX193" s="160"/>
      <c r="DY193" s="160"/>
      <c r="DZ193" s="160"/>
      <c r="EA193" s="160"/>
      <c r="EB193" s="160"/>
      <c r="EC193" s="160"/>
      <c r="ED193" s="160"/>
      <c r="EE193" s="160"/>
      <c r="EF193" s="160"/>
      <c r="EG193" s="160"/>
      <c r="EH193" s="160"/>
      <c r="EI193" s="160"/>
      <c r="EJ193" s="160"/>
      <c r="EK193" s="160"/>
      <c r="EL193" s="160"/>
      <c r="EM193" s="160"/>
      <c r="EN193" s="160"/>
      <c r="EO193" s="160"/>
      <c r="EP193" s="160"/>
      <c r="EQ193" s="160"/>
      <c r="ER193" s="160"/>
      <c r="ES193" s="160"/>
      <c r="ET193" s="160"/>
      <c r="EU193" s="160"/>
      <c r="EV193" s="160"/>
      <c r="EW193" s="160"/>
      <c r="EX193" s="160"/>
      <c r="EY193" s="160"/>
      <c r="EZ193" s="160"/>
      <c r="FA193" s="160"/>
      <c r="FB193" s="160"/>
      <c r="FC193" s="160"/>
      <c r="FD193" s="160"/>
      <c r="FE193" s="160"/>
      <c r="FF193" s="160"/>
      <c r="FG193" s="160"/>
      <c r="FH193" s="160"/>
      <c r="FI193" s="160"/>
      <c r="FJ193" s="160"/>
      <c r="FK193" s="160"/>
      <c r="FL193" s="160"/>
      <c r="FM193" s="160"/>
      <c r="FN193" s="160"/>
      <c r="FO193" s="160"/>
      <c r="FP193" s="160"/>
      <c r="FQ193" s="160"/>
      <c r="FR193" s="160"/>
      <c r="FS193" s="160"/>
      <c r="FT193" s="160"/>
      <c r="FU193" s="160"/>
      <c r="FV193" s="160"/>
      <c r="FW193" s="160"/>
      <c r="FX193" s="160"/>
      <c r="FY193" s="160"/>
      <c r="FZ193" s="160"/>
      <c r="GA193" s="160"/>
      <c r="GB193" s="160"/>
      <c r="GC193" s="160"/>
      <c r="GD193" s="160"/>
      <c r="GE193" s="160"/>
    </row>
    <row r="194" spans="1:187" ht="31.5" customHeight="1">
      <c r="A194" s="37">
        <v>231</v>
      </c>
      <c r="B194" s="37">
        <v>32</v>
      </c>
      <c r="C194" s="25">
        <v>6330</v>
      </c>
      <c r="D194" s="23">
        <v>5342</v>
      </c>
      <c r="E194" s="27"/>
      <c r="F194" s="25"/>
      <c r="G194" s="53">
        <v>200000</v>
      </c>
      <c r="H194" s="54"/>
      <c r="I194" s="55"/>
      <c r="J194" s="603" t="s">
        <v>113</v>
      </c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  <c r="DR194" s="160"/>
      <c r="DS194" s="160"/>
      <c r="DT194" s="160"/>
      <c r="DU194" s="160"/>
      <c r="DV194" s="160"/>
      <c r="DW194" s="160"/>
      <c r="DX194" s="160"/>
      <c r="DY194" s="160"/>
      <c r="DZ194" s="160"/>
      <c r="EA194" s="160"/>
      <c r="EB194" s="160"/>
      <c r="EC194" s="160"/>
      <c r="ED194" s="160"/>
      <c r="EE194" s="160"/>
      <c r="EF194" s="160"/>
      <c r="EG194" s="160"/>
      <c r="EH194" s="160"/>
      <c r="EI194" s="160"/>
      <c r="EJ194" s="160"/>
      <c r="EK194" s="160"/>
      <c r="EL194" s="160"/>
      <c r="EM194" s="160"/>
      <c r="EN194" s="160"/>
      <c r="EO194" s="160"/>
      <c r="EP194" s="160"/>
      <c r="EQ194" s="160"/>
      <c r="ER194" s="160"/>
      <c r="ES194" s="160"/>
      <c r="ET194" s="160"/>
      <c r="EU194" s="160"/>
      <c r="EV194" s="160"/>
      <c r="EW194" s="160"/>
      <c r="EX194" s="160"/>
      <c r="EY194" s="160"/>
      <c r="EZ194" s="160"/>
      <c r="FA194" s="160"/>
      <c r="FB194" s="160"/>
      <c r="FC194" s="160"/>
      <c r="FD194" s="160"/>
      <c r="FE194" s="160"/>
      <c r="FF194" s="160"/>
      <c r="FG194" s="160"/>
      <c r="FH194" s="160"/>
      <c r="FI194" s="160"/>
      <c r="FJ194" s="160"/>
      <c r="FK194" s="160"/>
      <c r="FL194" s="160"/>
      <c r="FM194" s="160"/>
      <c r="FN194" s="160"/>
      <c r="FO194" s="160"/>
      <c r="FP194" s="160"/>
      <c r="FQ194" s="160"/>
      <c r="FR194" s="160"/>
      <c r="FS194" s="160"/>
      <c r="FT194" s="160"/>
      <c r="FU194" s="160"/>
      <c r="FV194" s="160"/>
      <c r="FW194" s="160"/>
      <c r="FX194" s="160"/>
      <c r="FY194" s="160"/>
      <c r="FZ194" s="160"/>
      <c r="GA194" s="160"/>
      <c r="GB194" s="160"/>
      <c r="GC194" s="160"/>
      <c r="GD194" s="160"/>
      <c r="GE194" s="160"/>
    </row>
    <row r="195" spans="1:187" s="548" customFormat="1" ht="31.5" customHeight="1">
      <c r="A195" s="549">
        <v>231</v>
      </c>
      <c r="B195" s="549"/>
      <c r="C195" s="218">
        <v>6330</v>
      </c>
      <c r="D195" s="218"/>
      <c r="E195" s="219"/>
      <c r="F195" s="218"/>
      <c r="G195" s="220"/>
      <c r="H195" s="220">
        <f>G194</f>
        <v>200000</v>
      </c>
      <c r="I195" s="220"/>
      <c r="J195" s="613" t="s">
        <v>118</v>
      </c>
      <c r="K195" s="160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</row>
    <row r="196" spans="1:187" s="66" customFormat="1" ht="31.5" customHeight="1">
      <c r="A196" s="460"/>
      <c r="B196" s="460"/>
      <c r="C196" s="460"/>
      <c r="D196" s="461"/>
      <c r="E196" s="462"/>
      <c r="F196" s="460"/>
      <c r="G196" s="463"/>
      <c r="H196" s="464"/>
      <c r="I196" s="463"/>
      <c r="J196" s="205" t="s">
        <v>193</v>
      </c>
      <c r="K196" s="160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</row>
    <row r="197" spans="1:187" ht="31.5" customHeight="1">
      <c r="A197" s="197"/>
      <c r="B197" s="197"/>
      <c r="C197" s="197"/>
      <c r="D197" s="198"/>
      <c r="E197" s="199"/>
      <c r="F197" s="197"/>
      <c r="G197" s="200"/>
      <c r="H197" s="201"/>
      <c r="I197" s="200"/>
      <c r="J197" s="601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  <c r="DD197" s="160"/>
      <c r="DE197" s="160"/>
      <c r="DF197" s="160"/>
      <c r="DG197" s="160"/>
      <c r="DH197" s="160"/>
      <c r="DI197" s="160"/>
      <c r="DJ197" s="160"/>
      <c r="DK197" s="160"/>
      <c r="DL197" s="160"/>
      <c r="DM197" s="160"/>
      <c r="DN197" s="160"/>
      <c r="DO197" s="160"/>
      <c r="DP197" s="160"/>
      <c r="DQ197" s="160"/>
      <c r="DR197" s="160"/>
      <c r="DS197" s="160"/>
      <c r="DT197" s="160"/>
      <c r="DU197" s="160"/>
      <c r="DV197" s="160"/>
      <c r="DW197" s="160"/>
      <c r="DX197" s="160"/>
      <c r="DY197" s="160"/>
      <c r="DZ197" s="160"/>
      <c r="EA197" s="160"/>
      <c r="EB197" s="160"/>
      <c r="EC197" s="160"/>
      <c r="ED197" s="160"/>
      <c r="EE197" s="160"/>
      <c r="EF197" s="160"/>
      <c r="EG197" s="160"/>
      <c r="EH197" s="160"/>
      <c r="EI197" s="160"/>
      <c r="EJ197" s="160"/>
      <c r="EK197" s="160"/>
      <c r="EL197" s="160"/>
      <c r="EM197" s="160"/>
      <c r="EN197" s="160"/>
      <c r="EO197" s="160"/>
      <c r="EP197" s="160"/>
      <c r="EQ197" s="160"/>
      <c r="ER197" s="160"/>
      <c r="ES197" s="160"/>
      <c r="ET197" s="160"/>
      <c r="EU197" s="160"/>
      <c r="EV197" s="160"/>
      <c r="EW197" s="160"/>
      <c r="EX197" s="160"/>
      <c r="EY197" s="160"/>
      <c r="EZ197" s="160"/>
      <c r="FA197" s="160"/>
      <c r="FB197" s="160"/>
      <c r="FC197" s="160"/>
      <c r="FD197" s="160"/>
      <c r="FE197" s="160"/>
      <c r="FF197" s="160"/>
      <c r="FG197" s="160"/>
      <c r="FH197" s="160"/>
      <c r="FI197" s="160"/>
      <c r="FJ197" s="160"/>
      <c r="FK197" s="160"/>
      <c r="FL197" s="160"/>
      <c r="FM197" s="160"/>
      <c r="FN197" s="160"/>
      <c r="FO197" s="160"/>
      <c r="FP197" s="160"/>
      <c r="FQ197" s="160"/>
      <c r="FR197" s="160"/>
      <c r="FS197" s="160"/>
      <c r="FT197" s="160"/>
      <c r="FU197" s="160"/>
      <c r="FV197" s="160"/>
      <c r="FW197" s="160"/>
      <c r="FX197" s="160"/>
      <c r="FY197" s="160"/>
      <c r="FZ197" s="160"/>
      <c r="GA197" s="160"/>
      <c r="GB197" s="160"/>
      <c r="GC197" s="160"/>
      <c r="GD197" s="160"/>
      <c r="GE197" s="160"/>
    </row>
    <row r="198" spans="1:198" ht="31.5" customHeight="1">
      <c r="A198" s="25">
        <v>231</v>
      </c>
      <c r="B198" s="25">
        <v>32</v>
      </c>
      <c r="C198" s="25">
        <v>6399</v>
      </c>
      <c r="D198" s="23">
        <v>5362</v>
      </c>
      <c r="E198" s="27"/>
      <c r="F198" s="25"/>
      <c r="G198" s="53">
        <f>příjmy!G13</f>
        <v>8200000</v>
      </c>
      <c r="H198" s="54"/>
      <c r="I198" s="55"/>
      <c r="J198" s="593" t="s">
        <v>58</v>
      </c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  <c r="DD198" s="160"/>
      <c r="DE198" s="160"/>
      <c r="DF198" s="160"/>
      <c r="DG198" s="160"/>
      <c r="DH198" s="160"/>
      <c r="DI198" s="160"/>
      <c r="DJ198" s="160"/>
      <c r="DK198" s="160"/>
      <c r="DL198" s="160"/>
      <c r="DM198" s="160"/>
      <c r="DN198" s="160"/>
      <c r="DO198" s="160"/>
      <c r="DP198" s="160"/>
      <c r="DQ198" s="160"/>
      <c r="DR198" s="160"/>
      <c r="DS198" s="160"/>
      <c r="DT198" s="160"/>
      <c r="DU198" s="160"/>
      <c r="DV198" s="160"/>
      <c r="DW198" s="160"/>
      <c r="DX198" s="160"/>
      <c r="DY198" s="160"/>
      <c r="DZ198" s="160"/>
      <c r="EA198" s="160"/>
      <c r="EB198" s="160"/>
      <c r="EC198" s="160"/>
      <c r="ED198" s="160"/>
      <c r="EE198" s="160"/>
      <c r="EF198" s="160"/>
      <c r="EG198" s="160"/>
      <c r="EH198" s="160"/>
      <c r="EI198" s="160"/>
      <c r="EJ198" s="160"/>
      <c r="EK198" s="160"/>
      <c r="EL198" s="160"/>
      <c r="EM198" s="160"/>
      <c r="EN198" s="160"/>
      <c r="EO198" s="160"/>
      <c r="EP198" s="160"/>
      <c r="EQ198" s="160"/>
      <c r="ER198" s="160"/>
      <c r="ES198" s="160"/>
      <c r="ET198" s="160"/>
      <c r="EU198" s="160"/>
      <c r="EV198" s="160"/>
      <c r="EW198" s="160"/>
      <c r="EX198" s="160"/>
      <c r="EY198" s="160"/>
      <c r="EZ198" s="160"/>
      <c r="FA198" s="160"/>
      <c r="FB198" s="160"/>
      <c r="FC198" s="160"/>
      <c r="FD198" s="160"/>
      <c r="FE198" s="160"/>
      <c r="FF198" s="160"/>
      <c r="FG198" s="160"/>
      <c r="FH198" s="160"/>
      <c r="FI198" s="160"/>
      <c r="FJ198" s="160"/>
      <c r="FK198" s="160"/>
      <c r="FL198" s="160"/>
      <c r="FM198" s="160"/>
      <c r="FN198" s="160"/>
      <c r="FO198" s="160"/>
      <c r="FP198" s="160"/>
      <c r="FQ198" s="160"/>
      <c r="FR198" s="160"/>
      <c r="FS198" s="160"/>
      <c r="FT198" s="160"/>
      <c r="FU198" s="160"/>
      <c r="FV198" s="160"/>
      <c r="FW198" s="160"/>
      <c r="FX198" s="160"/>
      <c r="FY198" s="160"/>
      <c r="FZ198" s="160"/>
      <c r="GA198" s="160"/>
      <c r="GB198" s="160"/>
      <c r="GC198" s="160"/>
      <c r="GD198" s="160"/>
      <c r="GE198" s="160"/>
      <c r="GP198" s="31">
        <f>SUM(A198:GO198)</f>
        <v>8212024</v>
      </c>
    </row>
    <row r="199" spans="1:198" ht="31.5" customHeight="1">
      <c r="A199" s="25">
        <v>231</v>
      </c>
      <c r="B199" s="25">
        <v>32</v>
      </c>
      <c r="C199" s="25">
        <v>6399</v>
      </c>
      <c r="D199" s="23">
        <v>5362</v>
      </c>
      <c r="E199" s="27" t="s">
        <v>203</v>
      </c>
      <c r="F199" s="25"/>
      <c r="G199" s="53">
        <v>2000000</v>
      </c>
      <c r="H199" s="54"/>
      <c r="I199" s="55" t="s">
        <v>196</v>
      </c>
      <c r="J199" s="614" t="s">
        <v>195</v>
      </c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160"/>
      <c r="CN199" s="160"/>
      <c r="CO199" s="160"/>
      <c r="CP199" s="160"/>
      <c r="CQ199" s="160"/>
      <c r="CR199" s="160"/>
      <c r="CS199" s="160"/>
      <c r="CT199" s="160"/>
      <c r="CU199" s="160"/>
      <c r="CV199" s="160"/>
      <c r="CW199" s="160"/>
      <c r="CX199" s="160"/>
      <c r="CY199" s="160"/>
      <c r="CZ199" s="160"/>
      <c r="DA199" s="160"/>
      <c r="DB199" s="160"/>
      <c r="DC199" s="160"/>
      <c r="DD199" s="160"/>
      <c r="DE199" s="160"/>
      <c r="DF199" s="160"/>
      <c r="DG199" s="160"/>
      <c r="DH199" s="160"/>
      <c r="DI199" s="160"/>
      <c r="DJ199" s="160"/>
      <c r="DK199" s="160"/>
      <c r="DL199" s="160"/>
      <c r="DM199" s="160"/>
      <c r="DN199" s="160"/>
      <c r="DO199" s="160"/>
      <c r="DP199" s="160"/>
      <c r="DQ199" s="160"/>
      <c r="DR199" s="160"/>
      <c r="DS199" s="160"/>
      <c r="DT199" s="160"/>
      <c r="DU199" s="160"/>
      <c r="DV199" s="160"/>
      <c r="DW199" s="160"/>
      <c r="DX199" s="160"/>
      <c r="DY199" s="160"/>
      <c r="DZ199" s="160"/>
      <c r="EA199" s="160"/>
      <c r="EB199" s="160"/>
      <c r="EC199" s="160"/>
      <c r="ED199" s="160"/>
      <c r="EE199" s="160"/>
      <c r="EF199" s="160"/>
      <c r="EG199" s="160"/>
      <c r="EH199" s="160"/>
      <c r="EI199" s="160"/>
      <c r="EJ199" s="160"/>
      <c r="EK199" s="160"/>
      <c r="EL199" s="160"/>
      <c r="EM199" s="160"/>
      <c r="EN199" s="160"/>
      <c r="EO199" s="160"/>
      <c r="EP199" s="160"/>
      <c r="EQ199" s="160"/>
      <c r="ER199" s="160"/>
      <c r="ES199" s="160"/>
      <c r="ET199" s="160"/>
      <c r="EU199" s="160"/>
      <c r="EV199" s="160"/>
      <c r="EW199" s="160"/>
      <c r="EX199" s="160"/>
      <c r="EY199" s="160"/>
      <c r="EZ199" s="160"/>
      <c r="FA199" s="160"/>
      <c r="FB199" s="160"/>
      <c r="FC199" s="160"/>
      <c r="FD199" s="160"/>
      <c r="FE199" s="160"/>
      <c r="FF199" s="160"/>
      <c r="FG199" s="160"/>
      <c r="FH199" s="160"/>
      <c r="FI199" s="160"/>
      <c r="FJ199" s="160"/>
      <c r="FK199" s="160"/>
      <c r="FL199" s="160"/>
      <c r="FM199" s="160"/>
      <c r="FN199" s="160"/>
      <c r="FO199" s="160"/>
      <c r="FP199" s="160"/>
      <c r="FQ199" s="160"/>
      <c r="FR199" s="160"/>
      <c r="FS199" s="160"/>
      <c r="FT199" s="160"/>
      <c r="FU199" s="160"/>
      <c r="FV199" s="160"/>
      <c r="FW199" s="160"/>
      <c r="FX199" s="160"/>
      <c r="FY199" s="160"/>
      <c r="FZ199" s="160"/>
      <c r="GA199" s="160"/>
      <c r="GB199" s="160"/>
      <c r="GC199" s="160"/>
      <c r="GD199" s="160"/>
      <c r="GE199" s="160"/>
      <c r="GP199" s="31">
        <f>SUM(A199:GO199)</f>
        <v>2012024</v>
      </c>
    </row>
    <row r="200" spans="1:198" s="103" customFormat="1" ht="31.5" customHeight="1" thickBot="1">
      <c r="A200" s="189">
        <v>231</v>
      </c>
      <c r="B200" s="189"/>
      <c r="C200" s="189">
        <v>6399</v>
      </c>
      <c r="D200" s="189"/>
      <c r="E200" s="190"/>
      <c r="F200" s="189"/>
      <c r="G200" s="191"/>
      <c r="H200" s="191">
        <f>G198+G199</f>
        <v>10200000</v>
      </c>
      <c r="I200" s="191"/>
      <c r="J200" s="600" t="s">
        <v>56</v>
      </c>
      <c r="K200" s="160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4"/>
      <c r="AT200" s="194"/>
      <c r="AU200" s="194"/>
      <c r="AV200" s="194"/>
      <c r="AW200" s="194"/>
      <c r="AX200" s="194"/>
      <c r="AY200" s="194"/>
      <c r="AZ200" s="194"/>
      <c r="BA200" s="194"/>
      <c r="BB200" s="194"/>
      <c r="BC200" s="194"/>
      <c r="BD200" s="194"/>
      <c r="BE200" s="194"/>
      <c r="BF200" s="194"/>
      <c r="BG200" s="194"/>
      <c r="BH200" s="194"/>
      <c r="BI200" s="194"/>
      <c r="BJ200" s="194"/>
      <c r="BK200" s="194"/>
      <c r="BL200" s="194"/>
      <c r="BM200" s="194"/>
      <c r="BN200" s="194"/>
      <c r="BO200" s="194"/>
      <c r="BP200" s="194"/>
      <c r="BQ200" s="194"/>
      <c r="BR200" s="194"/>
      <c r="BS200" s="194"/>
      <c r="BT200" s="194"/>
      <c r="BU200" s="194"/>
      <c r="BV200" s="194"/>
      <c r="BW200" s="194"/>
      <c r="BX200" s="194"/>
      <c r="BY200" s="194"/>
      <c r="BZ200" s="194"/>
      <c r="CA200" s="194"/>
      <c r="CB200" s="194"/>
      <c r="CC200" s="194"/>
      <c r="CD200" s="19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194"/>
      <c r="CZ200" s="194"/>
      <c r="DA200" s="194"/>
      <c r="DB200" s="194"/>
      <c r="DC200" s="194"/>
      <c r="DD200" s="194"/>
      <c r="DE200" s="194"/>
      <c r="DF200" s="194"/>
      <c r="DG200" s="194"/>
      <c r="DH200" s="194"/>
      <c r="DI200" s="194"/>
      <c r="DJ200" s="194"/>
      <c r="DK200" s="194"/>
      <c r="DL200" s="194"/>
      <c r="DM200" s="194"/>
      <c r="DN200" s="194"/>
      <c r="DO200" s="194"/>
      <c r="DP200" s="194"/>
      <c r="DQ200" s="194"/>
      <c r="DR200" s="194"/>
      <c r="DS200" s="194"/>
      <c r="DT200" s="194"/>
      <c r="DU200" s="194"/>
      <c r="DV200" s="194"/>
      <c r="DW200" s="194"/>
      <c r="DX200" s="194"/>
      <c r="DY200" s="194"/>
      <c r="DZ200" s="194"/>
      <c r="EA200" s="194"/>
      <c r="EB200" s="194"/>
      <c r="EC200" s="194"/>
      <c r="ED200" s="194"/>
      <c r="EE200" s="194"/>
      <c r="EF200" s="194"/>
      <c r="EG200" s="194"/>
      <c r="EH200" s="194"/>
      <c r="EI200" s="194"/>
      <c r="EJ200" s="194"/>
      <c r="EK200" s="194"/>
      <c r="EL200" s="194"/>
      <c r="EM200" s="194"/>
      <c r="EN200" s="194"/>
      <c r="EO200" s="194"/>
      <c r="EP200" s="194"/>
      <c r="EQ200" s="194"/>
      <c r="ER200" s="194"/>
      <c r="ES200" s="194"/>
      <c r="ET200" s="194"/>
      <c r="EU200" s="194"/>
      <c r="EV200" s="194"/>
      <c r="EW200" s="194"/>
      <c r="EX200" s="194"/>
      <c r="EY200" s="194"/>
      <c r="EZ200" s="194"/>
      <c r="FA200" s="194"/>
      <c r="FB200" s="194"/>
      <c r="FC200" s="194"/>
      <c r="FD200" s="194"/>
      <c r="FE200" s="194"/>
      <c r="FF200" s="194"/>
      <c r="FG200" s="194"/>
      <c r="FH200" s="194"/>
      <c r="FI200" s="194"/>
      <c r="FJ200" s="194"/>
      <c r="FK200" s="194"/>
      <c r="FL200" s="194"/>
      <c r="FM200" s="194"/>
      <c r="FN200" s="194"/>
      <c r="FO200" s="194"/>
      <c r="FP200" s="194"/>
      <c r="FQ200" s="194"/>
      <c r="FR200" s="194"/>
      <c r="FS200" s="194"/>
      <c r="FT200" s="194"/>
      <c r="FU200" s="194"/>
      <c r="FV200" s="194"/>
      <c r="FW200" s="194"/>
      <c r="FX200" s="194"/>
      <c r="FY200" s="194"/>
      <c r="FZ200" s="194"/>
      <c r="GA200" s="194"/>
      <c r="GB200" s="194"/>
      <c r="GC200" s="194"/>
      <c r="GD200" s="194"/>
      <c r="GE200" s="194"/>
      <c r="GP200" s="103">
        <f>SUM(A200:GO200)</f>
        <v>10206630</v>
      </c>
    </row>
    <row r="201" spans="1:187" s="66" customFormat="1" ht="31.5" customHeight="1">
      <c r="A201" s="460"/>
      <c r="B201" s="460"/>
      <c r="C201" s="460"/>
      <c r="D201" s="461"/>
      <c r="E201" s="462"/>
      <c r="F201" s="460"/>
      <c r="G201" s="463"/>
      <c r="H201" s="464"/>
      <c r="I201" s="463"/>
      <c r="J201" s="205"/>
      <c r="K201" s="160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</row>
    <row r="202" spans="1:187" ht="31.5" customHeight="1">
      <c r="A202" s="197">
        <v>231</v>
      </c>
      <c r="B202" s="197">
        <v>32</v>
      </c>
      <c r="C202" s="197">
        <v>6173</v>
      </c>
      <c r="D202" s="211">
        <v>5021</v>
      </c>
      <c r="E202" s="199"/>
      <c r="F202" s="197"/>
      <c r="G202" s="53">
        <v>10000</v>
      </c>
      <c r="H202" s="201"/>
      <c r="I202" s="200"/>
      <c r="J202" s="603" t="s">
        <v>41</v>
      </c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  <c r="BV202" s="160"/>
      <c r="BW202" s="160"/>
      <c r="BX202" s="160"/>
      <c r="BY202" s="160"/>
      <c r="BZ202" s="160"/>
      <c r="CA202" s="160"/>
      <c r="CB202" s="160"/>
      <c r="CC202" s="160"/>
      <c r="CD202" s="160"/>
      <c r="CE202" s="160"/>
      <c r="CF202" s="160"/>
      <c r="CG202" s="160"/>
      <c r="CH202" s="160"/>
      <c r="CI202" s="160"/>
      <c r="CJ202" s="160"/>
      <c r="CK202" s="160"/>
      <c r="CL202" s="160"/>
      <c r="CM202" s="160"/>
      <c r="CN202" s="160"/>
      <c r="CO202" s="160"/>
      <c r="CP202" s="160"/>
      <c r="CQ202" s="160"/>
      <c r="CR202" s="160"/>
      <c r="CS202" s="160"/>
      <c r="CT202" s="160"/>
      <c r="CU202" s="160"/>
      <c r="CV202" s="160"/>
      <c r="CW202" s="160"/>
      <c r="CX202" s="160"/>
      <c r="CY202" s="160"/>
      <c r="CZ202" s="160"/>
      <c r="DA202" s="160"/>
      <c r="DB202" s="160"/>
      <c r="DC202" s="160"/>
      <c r="DD202" s="160"/>
      <c r="DE202" s="160"/>
      <c r="DF202" s="160"/>
      <c r="DG202" s="160"/>
      <c r="DH202" s="160"/>
      <c r="DI202" s="160"/>
      <c r="DJ202" s="160"/>
      <c r="DK202" s="160"/>
      <c r="DL202" s="160"/>
      <c r="DM202" s="160"/>
      <c r="DN202" s="160"/>
      <c r="DO202" s="160"/>
      <c r="DP202" s="160"/>
      <c r="DQ202" s="160"/>
      <c r="DR202" s="160"/>
      <c r="DS202" s="160"/>
      <c r="DT202" s="160"/>
      <c r="DU202" s="160"/>
      <c r="DV202" s="160"/>
      <c r="DW202" s="160"/>
      <c r="DX202" s="160"/>
      <c r="DY202" s="160"/>
      <c r="DZ202" s="160"/>
      <c r="EA202" s="160"/>
      <c r="EB202" s="160"/>
      <c r="EC202" s="160"/>
      <c r="ED202" s="160"/>
      <c r="EE202" s="160"/>
      <c r="EF202" s="160"/>
      <c r="EG202" s="160"/>
      <c r="EH202" s="160"/>
      <c r="EI202" s="160"/>
      <c r="EJ202" s="160"/>
      <c r="EK202" s="160"/>
      <c r="EL202" s="160"/>
      <c r="EM202" s="160"/>
      <c r="EN202" s="160"/>
      <c r="EO202" s="160"/>
      <c r="EP202" s="160"/>
      <c r="EQ202" s="160"/>
      <c r="ER202" s="160"/>
      <c r="ES202" s="160"/>
      <c r="ET202" s="160"/>
      <c r="EU202" s="160"/>
      <c r="EV202" s="160"/>
      <c r="EW202" s="160"/>
      <c r="EX202" s="160"/>
      <c r="EY202" s="160"/>
      <c r="EZ202" s="160"/>
      <c r="FA202" s="160"/>
      <c r="FB202" s="160"/>
      <c r="FC202" s="160"/>
      <c r="FD202" s="160"/>
      <c r="FE202" s="160"/>
      <c r="FF202" s="160"/>
      <c r="FG202" s="160"/>
      <c r="FH202" s="160"/>
      <c r="FI202" s="160"/>
      <c r="FJ202" s="160"/>
      <c r="FK202" s="160"/>
      <c r="FL202" s="160"/>
      <c r="FM202" s="160"/>
      <c r="FN202" s="160"/>
      <c r="FO202" s="160"/>
      <c r="FP202" s="160"/>
      <c r="FQ202" s="160"/>
      <c r="FR202" s="160"/>
      <c r="FS202" s="160"/>
      <c r="FT202" s="160"/>
      <c r="FU202" s="160"/>
      <c r="FV202" s="160"/>
      <c r="FW202" s="160"/>
      <c r="FX202" s="160"/>
      <c r="FY202" s="160"/>
      <c r="FZ202" s="160"/>
      <c r="GA202" s="160"/>
      <c r="GB202" s="160"/>
      <c r="GC202" s="160"/>
      <c r="GD202" s="160"/>
      <c r="GE202" s="160"/>
    </row>
    <row r="203" spans="1:187" ht="31.5" customHeight="1">
      <c r="A203" s="197">
        <v>231</v>
      </c>
      <c r="B203" s="197">
        <v>32</v>
      </c>
      <c r="C203" s="197">
        <v>6173</v>
      </c>
      <c r="D203" s="198">
        <v>5139</v>
      </c>
      <c r="E203" s="199"/>
      <c r="F203" s="197"/>
      <c r="G203" s="53">
        <v>10000</v>
      </c>
      <c r="H203" s="201"/>
      <c r="I203" s="200"/>
      <c r="J203" s="603" t="s">
        <v>21</v>
      </c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0"/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  <c r="DD203" s="160"/>
      <c r="DE203" s="160"/>
      <c r="DF203" s="160"/>
      <c r="DG203" s="160"/>
      <c r="DH203" s="160"/>
      <c r="DI203" s="160"/>
      <c r="DJ203" s="160"/>
      <c r="DK203" s="160"/>
      <c r="DL203" s="160"/>
      <c r="DM203" s="160"/>
      <c r="DN203" s="160"/>
      <c r="DO203" s="160"/>
      <c r="DP203" s="160"/>
      <c r="DQ203" s="160"/>
      <c r="DR203" s="160"/>
      <c r="DS203" s="160"/>
      <c r="DT203" s="160"/>
      <c r="DU203" s="160"/>
      <c r="DV203" s="160"/>
      <c r="DW203" s="160"/>
      <c r="DX203" s="160"/>
      <c r="DY203" s="160"/>
      <c r="DZ203" s="160"/>
      <c r="EA203" s="160"/>
      <c r="EB203" s="160"/>
      <c r="EC203" s="160"/>
      <c r="ED203" s="160"/>
      <c r="EE203" s="160"/>
      <c r="EF203" s="160"/>
      <c r="EG203" s="160"/>
      <c r="EH203" s="160"/>
      <c r="EI203" s="160"/>
      <c r="EJ203" s="160"/>
      <c r="EK203" s="160"/>
      <c r="EL203" s="160"/>
      <c r="EM203" s="160"/>
      <c r="EN203" s="160"/>
      <c r="EO203" s="160"/>
      <c r="EP203" s="160"/>
      <c r="EQ203" s="160"/>
      <c r="ER203" s="160"/>
      <c r="ES203" s="160"/>
      <c r="ET203" s="160"/>
      <c r="EU203" s="160"/>
      <c r="EV203" s="160"/>
      <c r="EW203" s="160"/>
      <c r="EX203" s="160"/>
      <c r="EY203" s="160"/>
      <c r="EZ203" s="160"/>
      <c r="FA203" s="160"/>
      <c r="FB203" s="160"/>
      <c r="FC203" s="160"/>
      <c r="FD203" s="160"/>
      <c r="FE203" s="160"/>
      <c r="FF203" s="160"/>
      <c r="FG203" s="160"/>
      <c r="FH203" s="160"/>
      <c r="FI203" s="160"/>
      <c r="FJ203" s="160"/>
      <c r="FK203" s="160"/>
      <c r="FL203" s="160"/>
      <c r="FM203" s="160"/>
      <c r="FN203" s="160"/>
      <c r="FO203" s="160"/>
      <c r="FP203" s="160"/>
      <c r="FQ203" s="160"/>
      <c r="FR203" s="160"/>
      <c r="FS203" s="160"/>
      <c r="FT203" s="160"/>
      <c r="FU203" s="160"/>
      <c r="FV203" s="160"/>
      <c r="FW203" s="160"/>
      <c r="FX203" s="160"/>
      <c r="FY203" s="160"/>
      <c r="FZ203" s="160"/>
      <c r="GA203" s="160"/>
      <c r="GB203" s="160"/>
      <c r="GC203" s="160"/>
      <c r="GD203" s="160"/>
      <c r="GE203" s="160"/>
    </row>
    <row r="204" spans="1:198" s="103" customFormat="1" ht="31.5" customHeight="1" thickBot="1">
      <c r="A204" s="189">
        <v>231</v>
      </c>
      <c r="B204" s="189"/>
      <c r="C204" s="189">
        <v>6173</v>
      </c>
      <c r="D204" s="189"/>
      <c r="E204" s="190"/>
      <c r="F204" s="189"/>
      <c r="G204" s="191"/>
      <c r="H204" s="191">
        <f>G202+G203</f>
        <v>20000</v>
      </c>
      <c r="I204" s="191"/>
      <c r="J204" s="600" t="s">
        <v>283</v>
      </c>
      <c r="K204" s="160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/>
      <c r="BO204" s="194"/>
      <c r="BP204" s="194"/>
      <c r="BQ204" s="194"/>
      <c r="BR204" s="194"/>
      <c r="BS204" s="194"/>
      <c r="BT204" s="194"/>
      <c r="BU204" s="194"/>
      <c r="BV204" s="194"/>
      <c r="BW204" s="194"/>
      <c r="BX204" s="194"/>
      <c r="BY204" s="194"/>
      <c r="BZ204" s="194"/>
      <c r="CA204" s="194"/>
      <c r="CB204" s="194"/>
      <c r="CC204" s="194"/>
      <c r="CD204" s="194"/>
      <c r="CE204" s="194"/>
      <c r="CF204" s="194"/>
      <c r="CG204" s="194"/>
      <c r="CH204" s="194"/>
      <c r="CI204" s="194"/>
      <c r="CJ204" s="194"/>
      <c r="CK204" s="194"/>
      <c r="CL204" s="194"/>
      <c r="CM204" s="194"/>
      <c r="CN204" s="194"/>
      <c r="CO204" s="194"/>
      <c r="CP204" s="194"/>
      <c r="CQ204" s="194"/>
      <c r="CR204" s="194"/>
      <c r="CS204" s="194"/>
      <c r="CT204" s="194"/>
      <c r="CU204" s="194"/>
      <c r="CV204" s="194"/>
      <c r="CW204" s="194"/>
      <c r="CX204" s="194"/>
      <c r="CY204" s="194"/>
      <c r="CZ204" s="194"/>
      <c r="DA204" s="194"/>
      <c r="DB204" s="194"/>
      <c r="DC204" s="194"/>
      <c r="DD204" s="194"/>
      <c r="DE204" s="194"/>
      <c r="DF204" s="194"/>
      <c r="DG204" s="194"/>
      <c r="DH204" s="194"/>
      <c r="DI204" s="194"/>
      <c r="DJ204" s="194"/>
      <c r="DK204" s="194"/>
      <c r="DL204" s="194"/>
      <c r="DM204" s="194"/>
      <c r="DN204" s="194"/>
      <c r="DO204" s="194"/>
      <c r="DP204" s="194"/>
      <c r="DQ204" s="194"/>
      <c r="DR204" s="194"/>
      <c r="DS204" s="194"/>
      <c r="DT204" s="194"/>
      <c r="DU204" s="194"/>
      <c r="DV204" s="194"/>
      <c r="DW204" s="194"/>
      <c r="DX204" s="194"/>
      <c r="DY204" s="194"/>
      <c r="DZ204" s="194"/>
      <c r="EA204" s="194"/>
      <c r="EB204" s="194"/>
      <c r="EC204" s="194"/>
      <c r="ED204" s="194"/>
      <c r="EE204" s="194"/>
      <c r="EF204" s="194"/>
      <c r="EG204" s="194"/>
      <c r="EH204" s="194"/>
      <c r="EI204" s="194"/>
      <c r="EJ204" s="194"/>
      <c r="EK204" s="194"/>
      <c r="EL204" s="194"/>
      <c r="EM204" s="194"/>
      <c r="EN204" s="194"/>
      <c r="EO204" s="194"/>
      <c r="EP204" s="194"/>
      <c r="EQ204" s="194"/>
      <c r="ER204" s="194"/>
      <c r="ES204" s="194"/>
      <c r="ET204" s="194"/>
      <c r="EU204" s="194"/>
      <c r="EV204" s="194"/>
      <c r="EW204" s="194"/>
      <c r="EX204" s="194"/>
      <c r="EY204" s="194"/>
      <c r="EZ204" s="194"/>
      <c r="FA204" s="194"/>
      <c r="FB204" s="194"/>
      <c r="FC204" s="194"/>
      <c r="FD204" s="194"/>
      <c r="FE204" s="194"/>
      <c r="FF204" s="194"/>
      <c r="FG204" s="194"/>
      <c r="FH204" s="194"/>
      <c r="FI204" s="194"/>
      <c r="FJ204" s="194"/>
      <c r="FK204" s="194"/>
      <c r="FL204" s="194"/>
      <c r="FM204" s="194"/>
      <c r="FN204" s="194"/>
      <c r="FO204" s="194"/>
      <c r="FP204" s="194"/>
      <c r="FQ204" s="194"/>
      <c r="FR204" s="194"/>
      <c r="FS204" s="194"/>
      <c r="FT204" s="194"/>
      <c r="FU204" s="194"/>
      <c r="FV204" s="194"/>
      <c r="FW204" s="194"/>
      <c r="FX204" s="194"/>
      <c r="FY204" s="194"/>
      <c r="FZ204" s="194"/>
      <c r="GA204" s="194"/>
      <c r="GB204" s="194"/>
      <c r="GC204" s="194"/>
      <c r="GD204" s="194"/>
      <c r="GE204" s="194"/>
      <c r="GP204" s="103">
        <f>SUM(A204:GO204)</f>
        <v>26404</v>
      </c>
    </row>
    <row r="205" spans="1:187" ht="60.75" customHeight="1">
      <c r="A205" s="234"/>
      <c r="B205" s="234"/>
      <c r="C205" s="234"/>
      <c r="D205" s="235"/>
      <c r="E205" s="236"/>
      <c r="F205" s="234"/>
      <c r="G205" s="237">
        <f>SUM(G7:G204)</f>
        <v>40453500</v>
      </c>
      <c r="H205" s="238">
        <f>H8+H11+H13+H15+H18+H20+H24+H29+H33+H57+H62+H64+H75+H78+H81+H84+H87+H90+H101+H106+H110+H128+H134+H138+H142+H150+H185+H189+H192+H195+H200+H204</f>
        <v>40453500</v>
      </c>
      <c r="I205" s="237"/>
      <c r="J205" s="239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  <c r="DD205" s="160"/>
      <c r="DE205" s="160"/>
      <c r="DF205" s="160"/>
      <c r="DG205" s="160"/>
      <c r="DH205" s="160"/>
      <c r="DI205" s="160"/>
      <c r="DJ205" s="160"/>
      <c r="DK205" s="160"/>
      <c r="DL205" s="160"/>
      <c r="DM205" s="160"/>
      <c r="DN205" s="160"/>
      <c r="DO205" s="160"/>
      <c r="DP205" s="160"/>
      <c r="DQ205" s="160"/>
      <c r="DR205" s="160"/>
      <c r="DS205" s="160"/>
      <c r="DT205" s="160"/>
      <c r="DU205" s="160"/>
      <c r="DV205" s="160"/>
      <c r="DW205" s="160"/>
      <c r="DX205" s="160"/>
      <c r="DY205" s="160"/>
      <c r="DZ205" s="160"/>
      <c r="EA205" s="160"/>
      <c r="EB205" s="160"/>
      <c r="EC205" s="160"/>
      <c r="ED205" s="160"/>
      <c r="EE205" s="160"/>
      <c r="EF205" s="160"/>
      <c r="EG205" s="160"/>
      <c r="EH205" s="160"/>
      <c r="EI205" s="160"/>
      <c r="EJ205" s="160"/>
      <c r="EK205" s="160"/>
      <c r="EL205" s="160"/>
      <c r="EM205" s="160"/>
      <c r="EN205" s="160"/>
      <c r="EO205" s="160"/>
      <c r="EP205" s="160"/>
      <c r="EQ205" s="160"/>
      <c r="ER205" s="160"/>
      <c r="ES205" s="160"/>
      <c r="ET205" s="160"/>
      <c r="EU205" s="160"/>
      <c r="EV205" s="160"/>
      <c r="EW205" s="160"/>
      <c r="EX205" s="160"/>
      <c r="EY205" s="160"/>
      <c r="EZ205" s="160"/>
      <c r="FA205" s="160"/>
      <c r="FB205" s="160"/>
      <c r="FC205" s="160"/>
      <c r="FD205" s="160"/>
      <c r="FE205" s="160"/>
      <c r="FF205" s="160"/>
      <c r="FG205" s="160"/>
      <c r="FH205" s="160"/>
      <c r="FI205" s="160"/>
      <c r="FJ205" s="160"/>
      <c r="FK205" s="160"/>
      <c r="FL205" s="160"/>
      <c r="FM205" s="160"/>
      <c r="FN205" s="160"/>
      <c r="FO205" s="160"/>
      <c r="FP205" s="160"/>
      <c r="FQ205" s="160"/>
      <c r="FR205" s="160"/>
      <c r="FS205" s="160"/>
      <c r="FT205" s="160"/>
      <c r="FU205" s="160"/>
      <c r="FV205" s="160"/>
      <c r="FW205" s="160"/>
      <c r="FX205" s="160"/>
      <c r="FY205" s="160"/>
      <c r="FZ205" s="160"/>
      <c r="GA205" s="160"/>
      <c r="GB205" s="160"/>
      <c r="GC205" s="160"/>
      <c r="GD205" s="160"/>
      <c r="GE205" s="160"/>
    </row>
    <row r="206" spans="1:187" ht="31.5" customHeight="1">
      <c r="A206" s="467"/>
      <c r="B206" s="467"/>
      <c r="C206" s="467"/>
      <c r="D206" s="467"/>
      <c r="E206" s="468"/>
      <c r="F206" s="467"/>
      <c r="G206" s="240" t="s">
        <v>106</v>
      </c>
      <c r="H206" s="241" t="s">
        <v>60</v>
      </c>
      <c r="I206" s="242"/>
      <c r="J206" s="243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0"/>
      <c r="DL206" s="160"/>
      <c r="DM206" s="160"/>
      <c r="DN206" s="160"/>
      <c r="DO206" s="160"/>
      <c r="DP206" s="160"/>
      <c r="DQ206" s="160"/>
      <c r="DR206" s="160"/>
      <c r="DS206" s="160"/>
      <c r="DT206" s="160"/>
      <c r="DU206" s="160"/>
      <c r="DV206" s="160"/>
      <c r="DW206" s="160"/>
      <c r="DX206" s="160"/>
      <c r="DY206" s="160"/>
      <c r="DZ206" s="160"/>
      <c r="EA206" s="160"/>
      <c r="EB206" s="160"/>
      <c r="EC206" s="160"/>
      <c r="ED206" s="160"/>
      <c r="EE206" s="160"/>
      <c r="EF206" s="160"/>
      <c r="EG206" s="160"/>
      <c r="EH206" s="160"/>
      <c r="EI206" s="160"/>
      <c r="EJ206" s="160"/>
      <c r="EK206" s="160"/>
      <c r="EL206" s="160"/>
      <c r="EM206" s="160"/>
      <c r="EN206" s="160"/>
      <c r="EO206" s="160"/>
      <c r="EP206" s="160"/>
      <c r="EQ206" s="160"/>
      <c r="ER206" s="160"/>
      <c r="ES206" s="160"/>
      <c r="ET206" s="160"/>
      <c r="EU206" s="160"/>
      <c r="EV206" s="160"/>
      <c r="EW206" s="160"/>
      <c r="EX206" s="160"/>
      <c r="EY206" s="160"/>
      <c r="EZ206" s="160"/>
      <c r="FA206" s="160"/>
      <c r="FB206" s="160"/>
      <c r="FC206" s="160"/>
      <c r="FD206" s="160"/>
      <c r="FE206" s="160"/>
      <c r="FF206" s="160"/>
      <c r="FG206" s="160"/>
      <c r="FH206" s="160"/>
      <c r="FI206" s="160"/>
      <c r="FJ206" s="160"/>
      <c r="FK206" s="160"/>
      <c r="FL206" s="160"/>
      <c r="FM206" s="160"/>
      <c r="FN206" s="160"/>
      <c r="FO206" s="160"/>
      <c r="FP206" s="160"/>
      <c r="FQ206" s="160"/>
      <c r="FR206" s="160"/>
      <c r="FS206" s="160"/>
      <c r="FT206" s="160"/>
      <c r="FU206" s="160"/>
      <c r="FV206" s="160"/>
      <c r="FW206" s="160"/>
      <c r="FX206" s="160"/>
      <c r="FY206" s="160"/>
      <c r="FZ206" s="160"/>
      <c r="GA206" s="160"/>
      <c r="GB206" s="160"/>
      <c r="GC206" s="160"/>
      <c r="GD206" s="160"/>
      <c r="GE206" s="160"/>
    </row>
    <row r="207" spans="1:187" ht="59.25" customHeight="1">
      <c r="A207" s="490" t="s">
        <v>81</v>
      </c>
      <c r="B207" s="485"/>
      <c r="C207" s="485"/>
      <c r="D207" s="486"/>
      <c r="E207" s="487"/>
      <c r="F207" s="488"/>
      <c r="G207" s="489"/>
      <c r="H207" s="491">
        <f>H205</f>
        <v>40453500</v>
      </c>
      <c r="I207" s="466">
        <v>0</v>
      </c>
      <c r="J207" s="244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  <c r="BY207" s="160"/>
      <c r="BZ207" s="160"/>
      <c r="CA207" s="160"/>
      <c r="CB207" s="160"/>
      <c r="CC207" s="160"/>
      <c r="CD207" s="160"/>
      <c r="CE207" s="160"/>
      <c r="CF207" s="160"/>
      <c r="CG207" s="160"/>
      <c r="CH207" s="160"/>
      <c r="CI207" s="160"/>
      <c r="CJ207" s="160"/>
      <c r="CK207" s="160"/>
      <c r="CL207" s="160"/>
      <c r="CM207" s="160"/>
      <c r="CN207" s="160"/>
      <c r="CO207" s="160"/>
      <c r="CP207" s="160"/>
      <c r="CQ207" s="160"/>
      <c r="CR207" s="160"/>
      <c r="CS207" s="160"/>
      <c r="CT207" s="160"/>
      <c r="CU207" s="160"/>
      <c r="CV207" s="160"/>
      <c r="CW207" s="160"/>
      <c r="CX207" s="160"/>
      <c r="CY207" s="160"/>
      <c r="CZ207" s="160"/>
      <c r="DA207" s="160"/>
      <c r="DB207" s="160"/>
      <c r="DC207" s="160"/>
      <c r="DD207" s="160"/>
      <c r="DE207" s="160"/>
      <c r="DF207" s="160"/>
      <c r="DG207" s="160"/>
      <c r="DH207" s="160"/>
      <c r="DI207" s="160"/>
      <c r="DJ207" s="160"/>
      <c r="DK207" s="160"/>
      <c r="DL207" s="160"/>
      <c r="DM207" s="160"/>
      <c r="DN207" s="160"/>
      <c r="DO207" s="160"/>
      <c r="DP207" s="160"/>
      <c r="DQ207" s="160"/>
      <c r="DR207" s="160"/>
      <c r="DS207" s="160"/>
      <c r="DT207" s="160"/>
      <c r="DU207" s="160"/>
      <c r="DV207" s="160"/>
      <c r="DW207" s="160"/>
      <c r="DX207" s="160"/>
      <c r="DY207" s="160"/>
      <c r="DZ207" s="160"/>
      <c r="EA207" s="160"/>
      <c r="EB207" s="160"/>
      <c r="EC207" s="160"/>
      <c r="ED207" s="160"/>
      <c r="EE207" s="160"/>
      <c r="EF207" s="160"/>
      <c r="EG207" s="160"/>
      <c r="EH207" s="160"/>
      <c r="EI207" s="160"/>
      <c r="EJ207" s="160"/>
      <c r="EK207" s="160"/>
      <c r="EL207" s="160"/>
      <c r="EM207" s="160"/>
      <c r="EN207" s="160"/>
      <c r="EO207" s="160"/>
      <c r="EP207" s="160"/>
      <c r="EQ207" s="160"/>
      <c r="ER207" s="160"/>
      <c r="ES207" s="160"/>
      <c r="ET207" s="160"/>
      <c r="EU207" s="160"/>
      <c r="EV207" s="160"/>
      <c r="EW207" s="160"/>
      <c r="EX207" s="160"/>
      <c r="EY207" s="160"/>
      <c r="EZ207" s="160"/>
      <c r="FA207" s="160"/>
      <c r="FB207" s="160"/>
      <c r="FC207" s="160"/>
      <c r="FD207" s="160"/>
      <c r="FE207" s="160"/>
      <c r="FF207" s="160"/>
      <c r="FG207" s="160"/>
      <c r="FH207" s="160"/>
      <c r="FI207" s="160"/>
      <c r="FJ207" s="160"/>
      <c r="FK207" s="160"/>
      <c r="FL207" s="160"/>
      <c r="FM207" s="160"/>
      <c r="FN207" s="160"/>
      <c r="FO207" s="160"/>
      <c r="FP207" s="160"/>
      <c r="FQ207" s="160"/>
      <c r="FR207" s="160"/>
      <c r="FS207" s="160"/>
      <c r="FT207" s="160"/>
      <c r="FU207" s="160"/>
      <c r="FV207" s="160"/>
      <c r="FW207" s="160"/>
      <c r="FX207" s="160"/>
      <c r="FY207" s="160"/>
      <c r="FZ207" s="160"/>
      <c r="GA207" s="160"/>
      <c r="GB207" s="160"/>
      <c r="GC207" s="160"/>
      <c r="GD207" s="160"/>
      <c r="GE207" s="160"/>
    </row>
    <row r="208" spans="1:187" ht="50.25" customHeight="1">
      <c r="A208" s="469"/>
      <c r="B208" s="470"/>
      <c r="C208" s="471" t="s">
        <v>101</v>
      </c>
      <c r="D208" s="472"/>
      <c r="E208" s="473"/>
      <c r="F208" s="474"/>
      <c r="G208" s="481"/>
      <c r="H208" s="482"/>
      <c r="I208" s="483"/>
      <c r="J208" s="484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160"/>
      <c r="CG208" s="160"/>
      <c r="CH208" s="160"/>
      <c r="CI208" s="160"/>
      <c r="CJ208" s="160"/>
      <c r="CK208" s="160"/>
      <c r="CL208" s="160"/>
      <c r="CM208" s="160"/>
      <c r="CN208" s="160"/>
      <c r="CO208" s="160"/>
      <c r="CP208" s="160"/>
      <c r="CQ208" s="160"/>
      <c r="CR208" s="160"/>
      <c r="CS208" s="160"/>
      <c r="CT208" s="160"/>
      <c r="CU208" s="160"/>
      <c r="CV208" s="160"/>
      <c r="CW208" s="160"/>
      <c r="CX208" s="160"/>
      <c r="CY208" s="160"/>
      <c r="CZ208" s="160"/>
      <c r="DA208" s="160"/>
      <c r="DB208" s="160"/>
      <c r="DC208" s="160"/>
      <c r="DD208" s="160"/>
      <c r="DE208" s="160"/>
      <c r="DF208" s="160"/>
      <c r="DG208" s="160"/>
      <c r="DH208" s="160"/>
      <c r="DI208" s="160"/>
      <c r="DJ208" s="160"/>
      <c r="DK208" s="160"/>
      <c r="DL208" s="160"/>
      <c r="DM208" s="160"/>
      <c r="DN208" s="160"/>
      <c r="DO208" s="160"/>
      <c r="DP208" s="160"/>
      <c r="DQ208" s="160"/>
      <c r="DR208" s="160"/>
      <c r="DS208" s="160"/>
      <c r="DT208" s="160"/>
      <c r="DU208" s="160"/>
      <c r="DV208" s="160"/>
      <c r="DW208" s="160"/>
      <c r="DX208" s="160"/>
      <c r="DY208" s="160"/>
      <c r="DZ208" s="160"/>
      <c r="EA208" s="160"/>
      <c r="EB208" s="160"/>
      <c r="EC208" s="160"/>
      <c r="ED208" s="160"/>
      <c r="EE208" s="160"/>
      <c r="EF208" s="160"/>
      <c r="EG208" s="160"/>
      <c r="EH208" s="160"/>
      <c r="EI208" s="160"/>
      <c r="EJ208" s="160"/>
      <c r="EK208" s="160"/>
      <c r="EL208" s="160"/>
      <c r="EM208" s="160"/>
      <c r="EN208" s="160"/>
      <c r="EO208" s="160"/>
      <c r="EP208" s="160"/>
      <c r="EQ208" s="160"/>
      <c r="ER208" s="160"/>
      <c r="ES208" s="160"/>
      <c r="ET208" s="160"/>
      <c r="EU208" s="160"/>
      <c r="EV208" s="160"/>
      <c r="EW208" s="160"/>
      <c r="EX208" s="160"/>
      <c r="EY208" s="160"/>
      <c r="EZ208" s="160"/>
      <c r="FA208" s="160"/>
      <c r="FB208" s="160"/>
      <c r="FC208" s="160"/>
      <c r="FD208" s="160"/>
      <c r="FE208" s="160"/>
      <c r="FF208" s="160"/>
      <c r="FG208" s="160"/>
      <c r="FH208" s="160"/>
      <c r="FI208" s="160"/>
      <c r="FJ208" s="160"/>
      <c r="FK208" s="160"/>
      <c r="FL208" s="160"/>
      <c r="FM208" s="160"/>
      <c r="FN208" s="160"/>
      <c r="FO208" s="160"/>
      <c r="FP208" s="160"/>
      <c r="FQ208" s="160"/>
      <c r="FR208" s="160"/>
      <c r="FS208" s="160"/>
      <c r="FT208" s="160"/>
      <c r="FU208" s="160"/>
      <c r="FV208" s="160"/>
      <c r="FW208" s="160"/>
      <c r="FX208" s="160"/>
      <c r="FY208" s="160"/>
      <c r="FZ208" s="160"/>
      <c r="GA208" s="160"/>
      <c r="GB208" s="160"/>
      <c r="GC208" s="160"/>
      <c r="GD208" s="160"/>
      <c r="GE208" s="160"/>
    </row>
    <row r="209" spans="1:187" ht="50.25" customHeight="1">
      <c r="A209" s="30"/>
      <c r="B209" s="59"/>
      <c r="C209" s="30"/>
      <c r="D209" s="39" t="s">
        <v>106</v>
      </c>
      <c r="E209" s="246" t="s">
        <v>156</v>
      </c>
      <c r="F209" s="247"/>
      <c r="G209" s="475">
        <f>G202+G157+G156+G155+G154+G153+G146+G145+G144</f>
        <v>6270000</v>
      </c>
      <c r="H209" s="640" t="s">
        <v>123</v>
      </c>
      <c r="I209" s="640"/>
      <c r="J209" s="64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160"/>
      <c r="CG209" s="160"/>
      <c r="CH209" s="160"/>
      <c r="CI209" s="160"/>
      <c r="CJ209" s="160"/>
      <c r="CK209" s="160"/>
      <c r="CL209" s="160"/>
      <c r="CM209" s="160"/>
      <c r="CN209" s="160"/>
      <c r="CO209" s="160"/>
      <c r="CP209" s="160"/>
      <c r="CQ209" s="160"/>
      <c r="CR209" s="160"/>
      <c r="CS209" s="160"/>
      <c r="CT209" s="160"/>
      <c r="CU209" s="160"/>
      <c r="CV209" s="160"/>
      <c r="CW209" s="160"/>
      <c r="CX209" s="160"/>
      <c r="CY209" s="160"/>
      <c r="CZ209" s="160"/>
      <c r="DA209" s="160"/>
      <c r="DB209" s="160"/>
      <c r="DC209" s="160"/>
      <c r="DD209" s="160"/>
      <c r="DE209" s="160"/>
      <c r="DF209" s="160"/>
      <c r="DG209" s="160"/>
      <c r="DH209" s="160"/>
      <c r="DI209" s="160"/>
      <c r="DJ209" s="160"/>
      <c r="DK209" s="160"/>
      <c r="DL209" s="160"/>
      <c r="DM209" s="160"/>
      <c r="DN209" s="160"/>
      <c r="DO209" s="160"/>
      <c r="DP209" s="160"/>
      <c r="DQ209" s="160"/>
      <c r="DR209" s="160"/>
      <c r="DS209" s="160"/>
      <c r="DT209" s="160"/>
      <c r="DU209" s="160"/>
      <c r="DV209" s="160"/>
      <c r="DW209" s="160"/>
      <c r="DX209" s="160"/>
      <c r="DY209" s="160"/>
      <c r="DZ209" s="160"/>
      <c r="EA209" s="160"/>
      <c r="EB209" s="160"/>
      <c r="EC209" s="160"/>
      <c r="ED209" s="160"/>
      <c r="EE209" s="160"/>
      <c r="EF209" s="160"/>
      <c r="EG209" s="160"/>
      <c r="EH209" s="160"/>
      <c r="EI209" s="160"/>
      <c r="EJ209" s="160"/>
      <c r="EK209" s="160"/>
      <c r="EL209" s="160"/>
      <c r="EM209" s="160"/>
      <c r="EN209" s="160"/>
      <c r="EO209" s="160"/>
      <c r="EP209" s="160"/>
      <c r="EQ209" s="160"/>
      <c r="ER209" s="160"/>
      <c r="ES209" s="160"/>
      <c r="ET209" s="160"/>
      <c r="EU209" s="160"/>
      <c r="EV209" s="160"/>
      <c r="EW209" s="160"/>
      <c r="EX209" s="160"/>
      <c r="EY209" s="160"/>
      <c r="EZ209" s="160"/>
      <c r="FA209" s="160"/>
      <c r="FB209" s="160"/>
      <c r="FC209" s="160"/>
      <c r="FD209" s="160"/>
      <c r="FE209" s="160"/>
      <c r="FF209" s="160"/>
      <c r="FG209" s="160"/>
      <c r="FH209" s="160"/>
      <c r="FI209" s="160"/>
      <c r="FJ209" s="160"/>
      <c r="FK209" s="160"/>
      <c r="FL209" s="160"/>
      <c r="FM209" s="160"/>
      <c r="FN209" s="160"/>
      <c r="FO209" s="160"/>
      <c r="FP209" s="160"/>
      <c r="FQ209" s="160"/>
      <c r="FR209" s="160"/>
      <c r="FS209" s="160"/>
      <c r="FT209" s="160"/>
      <c r="FU209" s="160"/>
      <c r="FV209" s="160"/>
      <c r="FW209" s="160"/>
      <c r="FX209" s="160"/>
      <c r="FY209" s="160"/>
      <c r="FZ209" s="160"/>
      <c r="GA209" s="160"/>
      <c r="GB209" s="160"/>
      <c r="GC209" s="160"/>
      <c r="GD209" s="160"/>
      <c r="GE209" s="160"/>
    </row>
    <row r="210" spans="1:187" ht="50.25" customHeight="1">
      <c r="A210" s="30"/>
      <c r="B210" s="245"/>
      <c r="C210" s="30"/>
      <c r="D210" s="39" t="s">
        <v>106</v>
      </c>
      <c r="E210" s="246" t="s">
        <v>157</v>
      </c>
      <c r="F210" s="247"/>
      <c r="G210" s="476">
        <f>G191+G188+G187+G183+G181+G179+G173+G172+G171+G170+G169+G168+G166+G165+G164+G163+G162+G161+G160+G159+G158+G149+G147+G137+G136+G133+G132+G131+G130+G126+G124+G123+G122+G121+G119+G118+G117+G116+G115+G114+G113+G112+G109+G108+G105+G104+G103+G100+G99+G98+G97+G96+G95+G94+G93+G92+G68+G66+G61+G60+G59+G53+G51+G50+G49+G47+G46+G45+G43+G42+G40+G39+G38+G37+G36+G35+G31+G30+G28+G27+G26+G25+G23+G22+G21+G14+G12+G7+G203+G55</f>
        <v>19243500</v>
      </c>
      <c r="H210" s="640" t="s">
        <v>125</v>
      </c>
      <c r="I210" s="640"/>
      <c r="J210" s="64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  <c r="BV210" s="160"/>
      <c r="BW210" s="160"/>
      <c r="BX210" s="160"/>
      <c r="BY210" s="160"/>
      <c r="BZ210" s="160"/>
      <c r="CA210" s="160"/>
      <c r="CB210" s="160"/>
      <c r="CC210" s="160"/>
      <c r="CD210" s="160"/>
      <c r="CE210" s="160"/>
      <c r="CF210" s="160"/>
      <c r="CG210" s="160"/>
      <c r="CH210" s="160"/>
      <c r="CI210" s="160"/>
      <c r="CJ210" s="160"/>
      <c r="CK210" s="160"/>
      <c r="CL210" s="160"/>
      <c r="CM210" s="160"/>
      <c r="CN210" s="160"/>
      <c r="CO210" s="160"/>
      <c r="CP210" s="160"/>
      <c r="CQ210" s="160"/>
      <c r="CR210" s="160"/>
      <c r="CS210" s="160"/>
      <c r="CT210" s="160"/>
      <c r="CU210" s="160"/>
      <c r="CV210" s="160"/>
      <c r="CW210" s="160"/>
      <c r="CX210" s="160"/>
      <c r="CY210" s="160"/>
      <c r="CZ210" s="160"/>
      <c r="DA210" s="160"/>
      <c r="DB210" s="160"/>
      <c r="DC210" s="160"/>
      <c r="DD210" s="160"/>
      <c r="DE210" s="160"/>
      <c r="DF210" s="160"/>
      <c r="DG210" s="160"/>
      <c r="DH210" s="160"/>
      <c r="DI210" s="160"/>
      <c r="DJ210" s="160"/>
      <c r="DK210" s="160"/>
      <c r="DL210" s="160"/>
      <c r="DM210" s="160"/>
      <c r="DN210" s="160"/>
      <c r="DO210" s="160"/>
      <c r="DP210" s="160"/>
      <c r="DQ210" s="160"/>
      <c r="DR210" s="160"/>
      <c r="DS210" s="160"/>
      <c r="DT210" s="160"/>
      <c r="DU210" s="160"/>
      <c r="DV210" s="160"/>
      <c r="DW210" s="160"/>
      <c r="DX210" s="160"/>
      <c r="DY210" s="160"/>
      <c r="DZ210" s="160"/>
      <c r="EA210" s="160"/>
      <c r="EB210" s="160"/>
      <c r="EC210" s="160"/>
      <c r="ED210" s="160"/>
      <c r="EE210" s="160"/>
      <c r="EF210" s="160"/>
      <c r="EG210" s="160"/>
      <c r="EH210" s="160"/>
      <c r="EI210" s="160"/>
      <c r="EJ210" s="160"/>
      <c r="EK210" s="160"/>
      <c r="EL210" s="160"/>
      <c r="EM210" s="160"/>
      <c r="EN210" s="160"/>
      <c r="EO210" s="160"/>
      <c r="EP210" s="160"/>
      <c r="EQ210" s="160"/>
      <c r="ER210" s="160"/>
      <c r="ES210" s="160"/>
      <c r="ET210" s="160"/>
      <c r="EU210" s="160"/>
      <c r="EV210" s="160"/>
      <c r="EW210" s="160"/>
      <c r="EX210" s="160"/>
      <c r="EY210" s="160"/>
      <c r="EZ210" s="160"/>
      <c r="FA210" s="160"/>
      <c r="FB210" s="160"/>
      <c r="FC210" s="160"/>
      <c r="FD210" s="160"/>
      <c r="FE210" s="160"/>
      <c r="FF210" s="160"/>
      <c r="FG210" s="160"/>
      <c r="FH210" s="160"/>
      <c r="FI210" s="160"/>
      <c r="FJ210" s="160"/>
      <c r="FK210" s="160"/>
      <c r="FL210" s="160"/>
      <c r="FM210" s="160"/>
      <c r="FN210" s="160"/>
      <c r="FO210" s="160"/>
      <c r="FP210" s="160"/>
      <c r="FQ210" s="160"/>
      <c r="FR210" s="160"/>
      <c r="FS210" s="160"/>
      <c r="FT210" s="160"/>
      <c r="FU210" s="160"/>
      <c r="FV210" s="160"/>
      <c r="FW210" s="160"/>
      <c r="FX210" s="160"/>
      <c r="FY210" s="160"/>
      <c r="FZ210" s="160"/>
      <c r="GA210" s="160"/>
      <c r="GB210" s="160"/>
      <c r="GC210" s="160"/>
      <c r="GD210" s="160"/>
      <c r="GE210" s="160"/>
    </row>
    <row r="211" spans="1:187" ht="50.25" customHeight="1">
      <c r="A211" s="30"/>
      <c r="B211" s="245"/>
      <c r="C211" s="30"/>
      <c r="D211" s="39" t="s">
        <v>106</v>
      </c>
      <c r="E211" s="246" t="s">
        <v>158</v>
      </c>
      <c r="F211" s="247"/>
      <c r="G211" s="477">
        <f>G32+G63+G71+G73+G77+G80+G83+G86+G141+G174</f>
        <v>980000</v>
      </c>
      <c r="H211" s="640" t="s">
        <v>122</v>
      </c>
      <c r="I211" s="640"/>
      <c r="J211" s="64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0"/>
      <c r="CP211" s="160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0"/>
      <c r="DB211" s="160"/>
      <c r="DC211" s="160"/>
      <c r="DD211" s="160"/>
      <c r="DE211" s="160"/>
      <c r="DF211" s="160"/>
      <c r="DG211" s="160"/>
      <c r="DH211" s="160"/>
      <c r="DI211" s="160"/>
      <c r="DJ211" s="160"/>
      <c r="DK211" s="160"/>
      <c r="DL211" s="160"/>
      <c r="DM211" s="160"/>
      <c r="DN211" s="160"/>
      <c r="DO211" s="160"/>
      <c r="DP211" s="160"/>
      <c r="DQ211" s="160"/>
      <c r="DR211" s="160"/>
      <c r="DS211" s="160"/>
      <c r="DT211" s="160"/>
      <c r="DU211" s="160"/>
      <c r="DV211" s="160"/>
      <c r="DW211" s="160"/>
      <c r="DX211" s="160"/>
      <c r="DY211" s="160"/>
      <c r="DZ211" s="160"/>
      <c r="EA211" s="160"/>
      <c r="EB211" s="160"/>
      <c r="EC211" s="160"/>
      <c r="ED211" s="160"/>
      <c r="EE211" s="160"/>
      <c r="EF211" s="160"/>
      <c r="EG211" s="160"/>
      <c r="EH211" s="160"/>
      <c r="EI211" s="160"/>
      <c r="EJ211" s="160"/>
      <c r="EK211" s="160"/>
      <c r="EL211" s="160"/>
      <c r="EM211" s="160"/>
      <c r="EN211" s="160"/>
      <c r="EO211" s="160"/>
      <c r="EP211" s="160"/>
      <c r="EQ211" s="160"/>
      <c r="ER211" s="160"/>
      <c r="ES211" s="160"/>
      <c r="ET211" s="160"/>
      <c r="EU211" s="160"/>
      <c r="EV211" s="160"/>
      <c r="EW211" s="160"/>
      <c r="EX211" s="160"/>
      <c r="EY211" s="160"/>
      <c r="EZ211" s="160"/>
      <c r="FA211" s="160"/>
      <c r="FB211" s="160"/>
      <c r="FC211" s="160"/>
      <c r="FD211" s="160"/>
      <c r="FE211" s="160"/>
      <c r="FF211" s="160"/>
      <c r="FG211" s="160"/>
      <c r="FH211" s="160"/>
      <c r="FI211" s="160"/>
      <c r="FJ211" s="160"/>
      <c r="FK211" s="160"/>
      <c r="FL211" s="160"/>
      <c r="FM211" s="160"/>
      <c r="FN211" s="160"/>
      <c r="FO211" s="160"/>
      <c r="FP211" s="160"/>
      <c r="FQ211" s="160"/>
      <c r="FR211" s="160"/>
      <c r="FS211" s="160"/>
      <c r="FT211" s="160"/>
      <c r="FU211" s="160"/>
      <c r="FV211" s="160"/>
      <c r="FW211" s="160"/>
      <c r="FX211" s="160"/>
      <c r="FY211" s="160"/>
      <c r="FZ211" s="160"/>
      <c r="GA211" s="160"/>
      <c r="GB211" s="160"/>
      <c r="GC211" s="160"/>
      <c r="GD211" s="160"/>
      <c r="GE211" s="160"/>
    </row>
    <row r="212" spans="1:187" ht="50.25" customHeight="1">
      <c r="A212" s="30"/>
      <c r="B212" s="245"/>
      <c r="C212" s="30"/>
      <c r="D212" s="39" t="s">
        <v>106</v>
      </c>
      <c r="E212" s="248" t="s">
        <v>159</v>
      </c>
      <c r="F212" s="249"/>
      <c r="G212" s="478">
        <f>G199+G198+G194+G176+G175+G19+G17+G10</f>
        <v>12930000</v>
      </c>
      <c r="H212" s="640" t="s">
        <v>124</v>
      </c>
      <c r="I212" s="640"/>
      <c r="J212" s="64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  <c r="BV212" s="160"/>
      <c r="BW212" s="160"/>
      <c r="BX212" s="160"/>
      <c r="BY212" s="160"/>
      <c r="BZ212" s="160"/>
      <c r="CA212" s="160"/>
      <c r="CB212" s="160"/>
      <c r="CC212" s="160"/>
      <c r="CD212" s="160"/>
      <c r="CE212" s="160"/>
      <c r="CF212" s="160"/>
      <c r="CG212" s="160"/>
      <c r="CH212" s="160"/>
      <c r="CI212" s="160"/>
      <c r="CJ212" s="160"/>
      <c r="CK212" s="160"/>
      <c r="CL212" s="160"/>
      <c r="CM212" s="160"/>
      <c r="CN212" s="160"/>
      <c r="CO212" s="160"/>
      <c r="CP212" s="160"/>
      <c r="CQ212" s="160"/>
      <c r="CR212" s="160"/>
      <c r="CS212" s="160"/>
      <c r="CT212" s="160"/>
      <c r="CU212" s="160"/>
      <c r="CV212" s="160"/>
      <c r="CW212" s="160"/>
      <c r="CX212" s="160"/>
      <c r="CY212" s="160"/>
      <c r="CZ212" s="160"/>
      <c r="DA212" s="160"/>
      <c r="DB212" s="160"/>
      <c r="DC212" s="160"/>
      <c r="DD212" s="160"/>
      <c r="DE212" s="160"/>
      <c r="DF212" s="160"/>
      <c r="DG212" s="160"/>
      <c r="DH212" s="160"/>
      <c r="DI212" s="160"/>
      <c r="DJ212" s="160"/>
      <c r="DK212" s="160"/>
      <c r="DL212" s="160"/>
      <c r="DM212" s="160"/>
      <c r="DN212" s="160"/>
      <c r="DO212" s="160"/>
      <c r="DP212" s="160"/>
      <c r="DQ212" s="160"/>
      <c r="DR212" s="160"/>
      <c r="DS212" s="160"/>
      <c r="DT212" s="160"/>
      <c r="DU212" s="160"/>
      <c r="DV212" s="160"/>
      <c r="DW212" s="160"/>
      <c r="DX212" s="160"/>
      <c r="DY212" s="160"/>
      <c r="DZ212" s="160"/>
      <c r="EA212" s="160"/>
      <c r="EB212" s="160"/>
      <c r="EC212" s="160"/>
      <c r="ED212" s="160"/>
      <c r="EE212" s="160"/>
      <c r="EF212" s="160"/>
      <c r="EG212" s="160"/>
      <c r="EH212" s="160"/>
      <c r="EI212" s="160"/>
      <c r="EJ212" s="160"/>
      <c r="EK212" s="160"/>
      <c r="EL212" s="160"/>
      <c r="EM212" s="160"/>
      <c r="EN212" s="160"/>
      <c r="EO212" s="160"/>
      <c r="EP212" s="160"/>
      <c r="EQ212" s="160"/>
      <c r="ER212" s="160"/>
      <c r="ES212" s="160"/>
      <c r="ET212" s="160"/>
      <c r="EU212" s="160"/>
      <c r="EV212" s="160"/>
      <c r="EW212" s="160"/>
      <c r="EX212" s="160"/>
      <c r="EY212" s="160"/>
      <c r="EZ212" s="160"/>
      <c r="FA212" s="160"/>
      <c r="FB212" s="160"/>
      <c r="FC212" s="160"/>
      <c r="FD212" s="160"/>
      <c r="FE212" s="160"/>
      <c r="FF212" s="160"/>
      <c r="FG212" s="160"/>
      <c r="FH212" s="160"/>
      <c r="FI212" s="160"/>
      <c r="FJ212" s="160"/>
      <c r="FK212" s="160"/>
      <c r="FL212" s="160"/>
      <c r="FM212" s="160"/>
      <c r="FN212" s="160"/>
      <c r="FO212" s="160"/>
      <c r="FP212" s="160"/>
      <c r="FQ212" s="160"/>
      <c r="FR212" s="160"/>
      <c r="FS212" s="160"/>
      <c r="FT212" s="160"/>
      <c r="FU212" s="160"/>
      <c r="FV212" s="160"/>
      <c r="FW212" s="160"/>
      <c r="FX212" s="160"/>
      <c r="FY212" s="160"/>
      <c r="FZ212" s="160"/>
      <c r="GA212" s="160"/>
      <c r="GB212" s="160"/>
      <c r="GC212" s="160"/>
      <c r="GD212" s="160"/>
      <c r="GE212" s="160"/>
    </row>
    <row r="213" spans="1:187" ht="50.25" customHeight="1">
      <c r="A213" s="30"/>
      <c r="B213" s="245"/>
      <c r="C213" s="30"/>
      <c r="D213" s="39" t="s">
        <v>106</v>
      </c>
      <c r="E213" s="248" t="s">
        <v>160</v>
      </c>
      <c r="F213" s="249"/>
      <c r="G213" s="479">
        <f>G178+G177+G148+G16</f>
        <v>430000</v>
      </c>
      <c r="H213" s="639" t="s">
        <v>124</v>
      </c>
      <c r="I213" s="639"/>
      <c r="J213" s="639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  <c r="BV213" s="160"/>
      <c r="BW213" s="160"/>
      <c r="BX213" s="160"/>
      <c r="BY213" s="160"/>
      <c r="BZ213" s="160"/>
      <c r="CA213" s="160"/>
      <c r="CB213" s="160"/>
      <c r="CC213" s="160"/>
      <c r="CD213" s="160"/>
      <c r="CE213" s="160"/>
      <c r="CF213" s="160"/>
      <c r="CG213" s="160"/>
      <c r="CH213" s="160"/>
      <c r="CI213" s="160"/>
      <c r="CJ213" s="160"/>
      <c r="CK213" s="160"/>
      <c r="CL213" s="160"/>
      <c r="CM213" s="160"/>
      <c r="CN213" s="160"/>
      <c r="CO213" s="160"/>
      <c r="CP213" s="160"/>
      <c r="CQ213" s="160"/>
      <c r="CR213" s="160"/>
      <c r="CS213" s="160"/>
      <c r="CT213" s="160"/>
      <c r="CU213" s="160"/>
      <c r="CV213" s="160"/>
      <c r="CW213" s="160"/>
      <c r="CX213" s="160"/>
      <c r="CY213" s="160"/>
      <c r="CZ213" s="160"/>
      <c r="DA213" s="160"/>
      <c r="DB213" s="160"/>
      <c r="DC213" s="160"/>
      <c r="DD213" s="160"/>
      <c r="DE213" s="160"/>
      <c r="DF213" s="160"/>
      <c r="DG213" s="160"/>
      <c r="DH213" s="160"/>
      <c r="DI213" s="160"/>
      <c r="DJ213" s="160"/>
      <c r="DK213" s="160"/>
      <c r="DL213" s="160"/>
      <c r="DM213" s="160"/>
      <c r="DN213" s="160"/>
      <c r="DO213" s="160"/>
      <c r="DP213" s="160"/>
      <c r="DQ213" s="160"/>
      <c r="DR213" s="160"/>
      <c r="DS213" s="160"/>
      <c r="DT213" s="160"/>
      <c r="DU213" s="160"/>
      <c r="DV213" s="160"/>
      <c r="DW213" s="160"/>
      <c r="DX213" s="160"/>
      <c r="DY213" s="160"/>
      <c r="DZ213" s="160"/>
      <c r="EA213" s="160"/>
      <c r="EB213" s="160"/>
      <c r="EC213" s="160"/>
      <c r="ED213" s="160"/>
      <c r="EE213" s="160"/>
      <c r="EF213" s="160"/>
      <c r="EG213" s="160"/>
      <c r="EH213" s="160"/>
      <c r="EI213" s="160"/>
      <c r="EJ213" s="160"/>
      <c r="EK213" s="160"/>
      <c r="EL213" s="160"/>
      <c r="EM213" s="160"/>
      <c r="EN213" s="160"/>
      <c r="EO213" s="160"/>
      <c r="EP213" s="160"/>
      <c r="EQ213" s="160"/>
      <c r="ER213" s="160"/>
      <c r="ES213" s="160"/>
      <c r="ET213" s="160"/>
      <c r="EU213" s="160"/>
      <c r="EV213" s="160"/>
      <c r="EW213" s="160"/>
      <c r="EX213" s="160"/>
      <c r="EY213" s="160"/>
      <c r="EZ213" s="160"/>
      <c r="FA213" s="160"/>
      <c r="FB213" s="160"/>
      <c r="FC213" s="160"/>
      <c r="FD213" s="160"/>
      <c r="FE213" s="160"/>
      <c r="FF213" s="160"/>
      <c r="FG213" s="160"/>
      <c r="FH213" s="160"/>
      <c r="FI213" s="160"/>
      <c r="FJ213" s="160"/>
      <c r="FK213" s="160"/>
      <c r="FL213" s="160"/>
      <c r="FM213" s="160"/>
      <c r="FN213" s="160"/>
      <c r="FO213" s="160"/>
      <c r="FP213" s="160"/>
      <c r="FQ213" s="160"/>
      <c r="FR213" s="160"/>
      <c r="FS213" s="160"/>
      <c r="FT213" s="160"/>
      <c r="FU213" s="160"/>
      <c r="FV213" s="160"/>
      <c r="FW213" s="160"/>
      <c r="FX213" s="160"/>
      <c r="FY213" s="160"/>
      <c r="FZ213" s="160"/>
      <c r="GA213" s="160"/>
      <c r="GB213" s="160"/>
      <c r="GC213" s="160"/>
      <c r="GD213" s="160"/>
      <c r="GE213" s="160"/>
    </row>
    <row r="214" spans="1:187" ht="50.25" customHeight="1">
      <c r="A214" s="30"/>
      <c r="B214" s="245"/>
      <c r="C214" s="30"/>
      <c r="D214" s="39" t="s">
        <v>106</v>
      </c>
      <c r="E214" s="250" t="s">
        <v>161</v>
      </c>
      <c r="F214" s="247"/>
      <c r="G214" s="480">
        <f>G89</f>
        <v>600000</v>
      </c>
      <c r="H214" s="639" t="s">
        <v>124</v>
      </c>
      <c r="I214" s="639"/>
      <c r="J214" s="639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  <c r="BY214" s="160"/>
      <c r="BZ214" s="160"/>
      <c r="CA214" s="160"/>
      <c r="CB214" s="160"/>
      <c r="CC214" s="160"/>
      <c r="CD214" s="160"/>
      <c r="CE214" s="160"/>
      <c r="CF214" s="160"/>
      <c r="CG214" s="160"/>
      <c r="CH214" s="160"/>
      <c r="CI214" s="160"/>
      <c r="CJ214" s="160"/>
      <c r="CK214" s="160"/>
      <c r="CL214" s="160"/>
      <c r="CM214" s="160"/>
      <c r="CN214" s="160"/>
      <c r="CO214" s="160"/>
      <c r="CP214" s="160"/>
      <c r="CQ214" s="160"/>
      <c r="CR214" s="160"/>
      <c r="CS214" s="160"/>
      <c r="CT214" s="160"/>
      <c r="CU214" s="160"/>
      <c r="CV214" s="160"/>
      <c r="CW214" s="160"/>
      <c r="CX214" s="160"/>
      <c r="CY214" s="160"/>
      <c r="CZ214" s="160"/>
      <c r="DA214" s="160"/>
      <c r="DB214" s="160"/>
      <c r="DC214" s="160"/>
      <c r="DD214" s="160"/>
      <c r="DE214" s="160"/>
      <c r="DF214" s="160"/>
      <c r="DG214" s="160"/>
      <c r="DH214" s="160"/>
      <c r="DI214" s="160"/>
      <c r="DJ214" s="160"/>
      <c r="DK214" s="160"/>
      <c r="DL214" s="160"/>
      <c r="DM214" s="160"/>
      <c r="DN214" s="160"/>
      <c r="DO214" s="160"/>
      <c r="DP214" s="160"/>
      <c r="DQ214" s="160"/>
      <c r="DR214" s="160"/>
      <c r="DS214" s="160"/>
      <c r="DT214" s="160"/>
      <c r="DU214" s="160"/>
      <c r="DV214" s="160"/>
      <c r="DW214" s="160"/>
      <c r="DX214" s="160"/>
      <c r="DY214" s="160"/>
      <c r="DZ214" s="160"/>
      <c r="EA214" s="160"/>
      <c r="EB214" s="160"/>
      <c r="EC214" s="160"/>
      <c r="ED214" s="160"/>
      <c r="EE214" s="160"/>
      <c r="EF214" s="160"/>
      <c r="EG214" s="160"/>
      <c r="EH214" s="160"/>
      <c r="EI214" s="160"/>
      <c r="EJ214" s="160"/>
      <c r="EK214" s="160"/>
      <c r="EL214" s="160"/>
      <c r="EM214" s="160"/>
      <c r="EN214" s="160"/>
      <c r="EO214" s="160"/>
      <c r="EP214" s="160"/>
      <c r="EQ214" s="160"/>
      <c r="ER214" s="160"/>
      <c r="ES214" s="160"/>
      <c r="ET214" s="160"/>
      <c r="EU214" s="160"/>
      <c r="EV214" s="160"/>
      <c r="EW214" s="160"/>
      <c r="EX214" s="160"/>
      <c r="EY214" s="160"/>
      <c r="EZ214" s="160"/>
      <c r="FA214" s="160"/>
      <c r="FB214" s="160"/>
      <c r="FC214" s="160"/>
      <c r="FD214" s="160"/>
      <c r="FE214" s="160"/>
      <c r="FF214" s="160"/>
      <c r="FG214" s="160"/>
      <c r="FH214" s="160"/>
      <c r="FI214" s="160"/>
      <c r="FJ214" s="160"/>
      <c r="FK214" s="160"/>
      <c r="FL214" s="160"/>
      <c r="FM214" s="160"/>
      <c r="FN214" s="160"/>
      <c r="FO214" s="160"/>
      <c r="FP214" s="160"/>
      <c r="FQ214" s="160"/>
      <c r="FR214" s="160"/>
      <c r="FS214" s="160"/>
      <c r="FT214" s="160"/>
      <c r="FU214" s="160"/>
      <c r="FV214" s="160"/>
      <c r="FW214" s="160"/>
      <c r="FX214" s="160"/>
      <c r="FY214" s="160"/>
      <c r="FZ214" s="160"/>
      <c r="GA214" s="160"/>
      <c r="GB214" s="160"/>
      <c r="GC214" s="160"/>
      <c r="GD214" s="160"/>
      <c r="GE214" s="160"/>
    </row>
    <row r="215" spans="1:187" ht="50.25" customHeight="1" thickBot="1">
      <c r="A215" s="30"/>
      <c r="B215" s="245"/>
      <c r="C215" s="30"/>
      <c r="D215" s="251" t="s">
        <v>139</v>
      </c>
      <c r="E215" s="252"/>
      <c r="F215" s="252"/>
      <c r="G215" s="253">
        <f>SUM(G209:G214)</f>
        <v>40453500</v>
      </c>
      <c r="H215" s="254" t="s">
        <v>177</v>
      </c>
      <c r="I215" s="168"/>
      <c r="J215" s="255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160"/>
      <c r="CM215" s="160"/>
      <c r="CN215" s="160"/>
      <c r="CO215" s="160"/>
      <c r="CP215" s="160"/>
      <c r="CQ215" s="160"/>
      <c r="CR215" s="160"/>
      <c r="CS215" s="160"/>
      <c r="CT215" s="160"/>
      <c r="CU215" s="160"/>
      <c r="CV215" s="160"/>
      <c r="CW215" s="160"/>
      <c r="CX215" s="160"/>
      <c r="CY215" s="160"/>
      <c r="CZ215" s="160"/>
      <c r="DA215" s="160"/>
      <c r="DB215" s="160"/>
      <c r="DC215" s="160"/>
      <c r="DD215" s="160"/>
      <c r="DE215" s="160"/>
      <c r="DF215" s="160"/>
      <c r="DG215" s="160"/>
      <c r="DH215" s="160"/>
      <c r="DI215" s="160"/>
      <c r="DJ215" s="160"/>
      <c r="DK215" s="160"/>
      <c r="DL215" s="160"/>
      <c r="DM215" s="160"/>
      <c r="DN215" s="160"/>
      <c r="DO215" s="160"/>
      <c r="DP215" s="160"/>
      <c r="DQ215" s="160"/>
      <c r="DR215" s="160"/>
      <c r="DS215" s="160"/>
      <c r="DT215" s="160"/>
      <c r="DU215" s="160"/>
      <c r="DV215" s="160"/>
      <c r="DW215" s="160"/>
      <c r="DX215" s="160"/>
      <c r="DY215" s="160"/>
      <c r="DZ215" s="160"/>
      <c r="EA215" s="160"/>
      <c r="EB215" s="160"/>
      <c r="EC215" s="160"/>
      <c r="ED215" s="160"/>
      <c r="EE215" s="160"/>
      <c r="EF215" s="160"/>
      <c r="EG215" s="160"/>
      <c r="EH215" s="160"/>
      <c r="EI215" s="160"/>
      <c r="EJ215" s="160"/>
      <c r="EK215" s="160"/>
      <c r="EL215" s="160"/>
      <c r="EM215" s="160"/>
      <c r="EN215" s="160"/>
      <c r="EO215" s="160"/>
      <c r="EP215" s="160"/>
      <c r="EQ215" s="160"/>
      <c r="ER215" s="160"/>
      <c r="ES215" s="160"/>
      <c r="ET215" s="160"/>
      <c r="EU215" s="160"/>
      <c r="EV215" s="160"/>
      <c r="EW215" s="160"/>
      <c r="EX215" s="160"/>
      <c r="EY215" s="160"/>
      <c r="EZ215" s="160"/>
      <c r="FA215" s="160"/>
      <c r="FB215" s="160"/>
      <c r="FC215" s="160"/>
      <c r="FD215" s="160"/>
      <c r="FE215" s="160"/>
      <c r="FF215" s="160"/>
      <c r="FG215" s="160"/>
      <c r="FH215" s="160"/>
      <c r="FI215" s="160"/>
      <c r="FJ215" s="160"/>
      <c r="FK215" s="160"/>
      <c r="FL215" s="160"/>
      <c r="FM215" s="160"/>
      <c r="FN215" s="160"/>
      <c r="FO215" s="160"/>
      <c r="FP215" s="160"/>
      <c r="FQ215" s="160"/>
      <c r="FR215" s="160"/>
      <c r="FS215" s="160"/>
      <c r="FT215" s="160"/>
      <c r="FU215" s="160"/>
      <c r="FV215" s="160"/>
      <c r="FW215" s="160"/>
      <c r="FX215" s="160"/>
      <c r="FY215" s="160"/>
      <c r="FZ215" s="160"/>
      <c r="GA215" s="160"/>
      <c r="GB215" s="160"/>
      <c r="GC215" s="160"/>
      <c r="GD215" s="160"/>
      <c r="GE215" s="160"/>
    </row>
    <row r="216" spans="1:187" ht="31.5" customHeight="1">
      <c r="A216" s="30"/>
      <c r="B216" s="245"/>
      <c r="C216" s="30"/>
      <c r="D216" s="221"/>
      <c r="E216" s="30"/>
      <c r="F216" s="30"/>
      <c r="G216" s="168"/>
      <c r="H216" s="245"/>
      <c r="I216" s="168"/>
      <c r="J216" s="255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  <c r="BV216" s="160"/>
      <c r="BW216" s="160"/>
      <c r="BX216" s="160"/>
      <c r="BY216" s="160"/>
      <c r="BZ216" s="160"/>
      <c r="CA216" s="160"/>
      <c r="CB216" s="160"/>
      <c r="CC216" s="160"/>
      <c r="CD216" s="160"/>
      <c r="CE216" s="160"/>
      <c r="CF216" s="160"/>
      <c r="CG216" s="160"/>
      <c r="CH216" s="160"/>
      <c r="CI216" s="160"/>
      <c r="CJ216" s="160"/>
      <c r="CK216" s="160"/>
      <c r="CL216" s="160"/>
      <c r="CM216" s="160"/>
      <c r="CN216" s="160"/>
      <c r="CO216" s="160"/>
      <c r="CP216" s="160"/>
      <c r="CQ216" s="160"/>
      <c r="CR216" s="160"/>
      <c r="CS216" s="160"/>
      <c r="CT216" s="160"/>
      <c r="CU216" s="160"/>
      <c r="CV216" s="160"/>
      <c r="CW216" s="160"/>
      <c r="CX216" s="160"/>
      <c r="CY216" s="160"/>
      <c r="CZ216" s="160"/>
      <c r="DA216" s="160"/>
      <c r="DB216" s="160"/>
      <c r="DC216" s="160"/>
      <c r="DD216" s="160"/>
      <c r="DE216" s="160"/>
      <c r="DF216" s="160"/>
      <c r="DG216" s="160"/>
      <c r="DH216" s="160"/>
      <c r="DI216" s="160"/>
      <c r="DJ216" s="160"/>
      <c r="DK216" s="160"/>
      <c r="DL216" s="160"/>
      <c r="DM216" s="160"/>
      <c r="DN216" s="160"/>
      <c r="DO216" s="160"/>
      <c r="DP216" s="160"/>
      <c r="DQ216" s="160"/>
      <c r="DR216" s="160"/>
      <c r="DS216" s="160"/>
      <c r="DT216" s="160"/>
      <c r="DU216" s="160"/>
      <c r="DV216" s="160"/>
      <c r="DW216" s="160"/>
      <c r="DX216" s="160"/>
      <c r="DY216" s="160"/>
      <c r="DZ216" s="160"/>
      <c r="EA216" s="160"/>
      <c r="EB216" s="160"/>
      <c r="EC216" s="160"/>
      <c r="ED216" s="160"/>
      <c r="EE216" s="160"/>
      <c r="EF216" s="160"/>
      <c r="EG216" s="160"/>
      <c r="EH216" s="160"/>
      <c r="EI216" s="160"/>
      <c r="EJ216" s="160"/>
      <c r="EK216" s="160"/>
      <c r="EL216" s="160"/>
      <c r="EM216" s="160"/>
      <c r="EN216" s="160"/>
      <c r="EO216" s="160"/>
      <c r="EP216" s="160"/>
      <c r="EQ216" s="160"/>
      <c r="ER216" s="160"/>
      <c r="ES216" s="160"/>
      <c r="ET216" s="160"/>
      <c r="EU216" s="160"/>
      <c r="EV216" s="160"/>
      <c r="EW216" s="160"/>
      <c r="EX216" s="160"/>
      <c r="EY216" s="160"/>
      <c r="EZ216" s="160"/>
      <c r="FA216" s="160"/>
      <c r="FB216" s="160"/>
      <c r="FC216" s="160"/>
      <c r="FD216" s="160"/>
      <c r="FE216" s="160"/>
      <c r="FF216" s="160"/>
      <c r="FG216" s="160"/>
      <c r="FH216" s="160"/>
      <c r="FI216" s="160"/>
      <c r="FJ216" s="160"/>
      <c r="FK216" s="160"/>
      <c r="FL216" s="160"/>
      <c r="FM216" s="160"/>
      <c r="FN216" s="160"/>
      <c r="FO216" s="160"/>
      <c r="FP216" s="160"/>
      <c r="FQ216" s="160"/>
      <c r="FR216" s="160"/>
      <c r="FS216" s="160"/>
      <c r="FT216" s="160"/>
      <c r="FU216" s="160"/>
      <c r="FV216" s="160"/>
      <c r="FW216" s="160"/>
      <c r="FX216" s="160"/>
      <c r="FY216" s="160"/>
      <c r="FZ216" s="160"/>
      <c r="GA216" s="160"/>
      <c r="GB216" s="160"/>
      <c r="GC216" s="160"/>
      <c r="GD216" s="160"/>
      <c r="GE216" s="160"/>
    </row>
    <row r="217" spans="1:187" ht="31.5" customHeight="1">
      <c r="A217" s="30"/>
      <c r="B217" s="245"/>
      <c r="C217" s="30"/>
      <c r="D217" s="221"/>
      <c r="E217" s="30"/>
      <c r="F217" s="30"/>
      <c r="G217" s="168"/>
      <c r="H217" s="245"/>
      <c r="I217" s="168"/>
      <c r="J217" s="255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  <c r="CF217" s="160"/>
      <c r="CG217" s="160"/>
      <c r="CH217" s="160"/>
      <c r="CI217" s="160"/>
      <c r="CJ217" s="160"/>
      <c r="CK217" s="160"/>
      <c r="CL217" s="160"/>
      <c r="CM217" s="160"/>
      <c r="CN217" s="160"/>
      <c r="CO217" s="160"/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  <c r="DA217" s="160"/>
      <c r="DB217" s="160"/>
      <c r="DC217" s="160"/>
      <c r="DD217" s="160"/>
      <c r="DE217" s="160"/>
      <c r="DF217" s="160"/>
      <c r="DG217" s="160"/>
      <c r="DH217" s="160"/>
      <c r="DI217" s="160"/>
      <c r="DJ217" s="160"/>
      <c r="DK217" s="160"/>
      <c r="DL217" s="160"/>
      <c r="DM217" s="160"/>
      <c r="DN217" s="160"/>
      <c r="DO217" s="160"/>
      <c r="DP217" s="160"/>
      <c r="DQ217" s="160"/>
      <c r="DR217" s="160"/>
      <c r="DS217" s="160"/>
      <c r="DT217" s="160"/>
      <c r="DU217" s="160"/>
      <c r="DV217" s="160"/>
      <c r="DW217" s="160"/>
      <c r="DX217" s="160"/>
      <c r="DY217" s="160"/>
      <c r="DZ217" s="160"/>
      <c r="EA217" s="160"/>
      <c r="EB217" s="160"/>
      <c r="EC217" s="160"/>
      <c r="ED217" s="160"/>
      <c r="EE217" s="160"/>
      <c r="EF217" s="160"/>
      <c r="EG217" s="160"/>
      <c r="EH217" s="160"/>
      <c r="EI217" s="160"/>
      <c r="EJ217" s="160"/>
      <c r="EK217" s="160"/>
      <c r="EL217" s="160"/>
      <c r="EM217" s="160"/>
      <c r="EN217" s="160"/>
      <c r="EO217" s="160"/>
      <c r="EP217" s="160"/>
      <c r="EQ217" s="160"/>
      <c r="ER217" s="160"/>
      <c r="ES217" s="160"/>
      <c r="ET217" s="160"/>
      <c r="EU217" s="160"/>
      <c r="EV217" s="160"/>
      <c r="EW217" s="160"/>
      <c r="EX217" s="160"/>
      <c r="EY217" s="160"/>
      <c r="EZ217" s="160"/>
      <c r="FA217" s="160"/>
      <c r="FB217" s="160"/>
      <c r="FC217" s="160"/>
      <c r="FD217" s="160"/>
      <c r="FE217" s="160"/>
      <c r="FF217" s="160"/>
      <c r="FG217" s="160"/>
      <c r="FH217" s="160"/>
      <c r="FI217" s="160"/>
      <c r="FJ217" s="160"/>
      <c r="FK217" s="160"/>
      <c r="FL217" s="160"/>
      <c r="FM217" s="160"/>
      <c r="FN217" s="160"/>
      <c r="FO217" s="160"/>
      <c r="FP217" s="160"/>
      <c r="FQ217" s="160"/>
      <c r="FR217" s="160"/>
      <c r="FS217" s="160"/>
      <c r="FT217" s="160"/>
      <c r="FU217" s="160"/>
      <c r="FV217" s="160"/>
      <c r="FW217" s="160"/>
      <c r="FX217" s="160"/>
      <c r="FY217" s="160"/>
      <c r="FZ217" s="160"/>
      <c r="GA217" s="160"/>
      <c r="GB217" s="160"/>
      <c r="GC217" s="160"/>
      <c r="GD217" s="160"/>
      <c r="GE217" s="160"/>
    </row>
    <row r="218" spans="1:187" ht="31.5" customHeight="1">
      <c r="A218" s="30"/>
      <c r="B218" s="245"/>
      <c r="C218" s="30"/>
      <c r="D218" s="221"/>
      <c r="E218" s="30"/>
      <c r="F218" s="30"/>
      <c r="G218" s="168"/>
      <c r="H218" s="245"/>
      <c r="I218" s="168"/>
      <c r="J218" s="255"/>
      <c r="K218" s="194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0"/>
      <c r="CG218" s="160"/>
      <c r="CH218" s="160"/>
      <c r="CI218" s="160"/>
      <c r="CJ218" s="160"/>
      <c r="CK218" s="160"/>
      <c r="CL218" s="160"/>
      <c r="CM218" s="160"/>
      <c r="CN218" s="160"/>
      <c r="CO218" s="160"/>
      <c r="CP218" s="160"/>
      <c r="CQ218" s="160"/>
      <c r="CR218" s="160"/>
      <c r="CS218" s="160"/>
      <c r="CT218" s="160"/>
      <c r="CU218" s="160"/>
      <c r="CV218" s="160"/>
      <c r="CW218" s="160"/>
      <c r="CX218" s="160"/>
      <c r="CY218" s="160"/>
      <c r="CZ218" s="160"/>
      <c r="DA218" s="160"/>
      <c r="DB218" s="160"/>
      <c r="DC218" s="160"/>
      <c r="DD218" s="160"/>
      <c r="DE218" s="160"/>
      <c r="DF218" s="160"/>
      <c r="DG218" s="160"/>
      <c r="DH218" s="160"/>
      <c r="DI218" s="160"/>
      <c r="DJ218" s="160"/>
      <c r="DK218" s="160"/>
      <c r="DL218" s="160"/>
      <c r="DM218" s="160"/>
      <c r="DN218" s="160"/>
      <c r="DO218" s="160"/>
      <c r="DP218" s="160"/>
      <c r="DQ218" s="160"/>
      <c r="DR218" s="160"/>
      <c r="DS218" s="160"/>
      <c r="DT218" s="160"/>
      <c r="DU218" s="160"/>
      <c r="DV218" s="160"/>
      <c r="DW218" s="160"/>
      <c r="DX218" s="160"/>
      <c r="DY218" s="160"/>
      <c r="DZ218" s="160"/>
      <c r="EA218" s="160"/>
      <c r="EB218" s="160"/>
      <c r="EC218" s="160"/>
      <c r="ED218" s="160"/>
      <c r="EE218" s="160"/>
      <c r="EF218" s="160"/>
      <c r="EG218" s="160"/>
      <c r="EH218" s="160"/>
      <c r="EI218" s="160"/>
      <c r="EJ218" s="160"/>
      <c r="EK218" s="160"/>
      <c r="EL218" s="160"/>
      <c r="EM218" s="160"/>
      <c r="EN218" s="160"/>
      <c r="EO218" s="160"/>
      <c r="EP218" s="160"/>
      <c r="EQ218" s="160"/>
      <c r="ER218" s="160"/>
      <c r="ES218" s="160"/>
      <c r="ET218" s="160"/>
      <c r="EU218" s="160"/>
      <c r="EV218" s="160"/>
      <c r="EW218" s="160"/>
      <c r="EX218" s="160"/>
      <c r="EY218" s="160"/>
      <c r="EZ218" s="160"/>
      <c r="FA218" s="160"/>
      <c r="FB218" s="160"/>
      <c r="FC218" s="160"/>
      <c r="FD218" s="160"/>
      <c r="FE218" s="160"/>
      <c r="FF218" s="160"/>
      <c r="FG218" s="160"/>
      <c r="FH218" s="160"/>
      <c r="FI218" s="160"/>
      <c r="FJ218" s="160"/>
      <c r="FK218" s="160"/>
      <c r="FL218" s="160"/>
      <c r="FM218" s="160"/>
      <c r="FN218" s="160"/>
      <c r="FO218" s="160"/>
      <c r="FP218" s="160"/>
      <c r="FQ218" s="160"/>
      <c r="FR218" s="160"/>
      <c r="FS218" s="160"/>
      <c r="FT218" s="160"/>
      <c r="FU218" s="160"/>
      <c r="FV218" s="160"/>
      <c r="FW218" s="160"/>
      <c r="FX218" s="160"/>
      <c r="FY218" s="160"/>
      <c r="FZ218" s="160"/>
      <c r="GA218" s="160"/>
      <c r="GB218" s="160"/>
      <c r="GC218" s="160"/>
      <c r="GD218" s="160"/>
      <c r="GE218" s="160"/>
    </row>
    <row r="219" spans="2:11" ht="31.5" customHeight="1">
      <c r="B219" s="153"/>
      <c r="K219" s="160"/>
    </row>
    <row r="220" ht="31.5" customHeight="1">
      <c r="B220" s="153"/>
    </row>
    <row r="221" ht="31.5" customHeight="1">
      <c r="B221" s="153"/>
    </row>
    <row r="222" ht="31.5" customHeight="1">
      <c r="B222" s="153"/>
    </row>
    <row r="223" ht="31.5" customHeight="1">
      <c r="B223" s="153"/>
    </row>
    <row r="224" ht="31.5" customHeight="1">
      <c r="B224" s="153"/>
    </row>
    <row r="225" ht="31.5" customHeight="1">
      <c r="B225" s="153"/>
    </row>
    <row r="226" ht="31.5" customHeight="1">
      <c r="B226" s="153"/>
    </row>
    <row r="227" ht="31.5" customHeight="1">
      <c r="B227" s="153"/>
    </row>
    <row r="228" ht="31.5" customHeight="1">
      <c r="B228" s="153"/>
    </row>
  </sheetData>
  <sheetProtection/>
  <mergeCells count="7">
    <mergeCell ref="H3:I3"/>
    <mergeCell ref="H213:J213"/>
    <mergeCell ref="H214:J214"/>
    <mergeCell ref="H209:J209"/>
    <mergeCell ref="H210:J210"/>
    <mergeCell ref="H211:J211"/>
    <mergeCell ref="H212:J212"/>
  </mergeCells>
  <printOptions/>
  <pageMargins left="0.7874015748031497" right="0.7874015748031497" top="0.7874015748031497" bottom="0.984251968503937" header="0.5118110236220472" footer="0.5118110236220472"/>
  <pageSetup fitToWidth="0" horizontalDpi="600" verticalDpi="600" orientation="landscape" paperSize="9" scale="45" r:id="rId1"/>
  <rowBreaks count="6" manualBreakCount="6">
    <brk id="33" max="255" man="1"/>
    <brk id="69" max="197" man="1"/>
    <brk id="106" max="197" man="1"/>
    <brk id="138" max="197" man="1"/>
    <brk id="166" max="255" man="1"/>
    <brk id="195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3"/>
  <sheetViews>
    <sheetView view="pageBreakPreview" zoomScale="62" zoomScaleNormal="60" zoomScaleSheetLayoutView="62" zoomScalePageLayoutView="0" workbookViewId="0" topLeftCell="A1">
      <selection activeCell="G2" sqref="G2"/>
    </sheetView>
  </sheetViews>
  <sheetFormatPr defaultColWidth="12.8515625" defaultRowHeight="36" customHeight="1"/>
  <cols>
    <col min="1" max="1" width="19.421875" style="88" customWidth="1"/>
    <col min="2" max="2" width="18.8515625" style="88" customWidth="1"/>
    <col min="3" max="4" width="12.8515625" style="88" customWidth="1"/>
    <col min="5" max="5" width="27.28125" style="438" customWidth="1"/>
    <col min="6" max="6" width="33.7109375" style="438" customWidth="1"/>
    <col min="7" max="7" width="70.140625" style="31" customWidth="1"/>
    <col min="8" max="8" width="17.28125" style="103" customWidth="1"/>
    <col min="9" max="9" width="75.57421875" style="31" customWidth="1"/>
    <col min="10" max="10" width="6.421875" style="31" customWidth="1"/>
    <col min="11" max="16384" width="12.8515625" style="31" customWidth="1"/>
  </cols>
  <sheetData>
    <row r="1" spans="1:9" ht="36" customHeight="1">
      <c r="A1" s="77" t="s">
        <v>0</v>
      </c>
      <c r="B1" s="77"/>
      <c r="C1" s="77"/>
      <c r="D1" s="77"/>
      <c r="E1" s="431"/>
      <c r="F1" s="431"/>
      <c r="G1" s="67"/>
      <c r="H1" s="68"/>
      <c r="I1" s="68"/>
    </row>
    <row r="2" spans="1:9" ht="39.75" customHeight="1">
      <c r="A2" s="453" t="s">
        <v>304</v>
      </c>
      <c r="B2" s="454"/>
      <c r="C2" s="454"/>
      <c r="D2" s="454"/>
      <c r="E2" s="455"/>
      <c r="F2" s="455"/>
      <c r="G2" s="615"/>
      <c r="H2" s="623"/>
      <c r="I2" s="60"/>
    </row>
    <row r="3" spans="1:9" ht="43.5" customHeight="1">
      <c r="A3" s="456" t="s">
        <v>154</v>
      </c>
      <c r="B3" s="457"/>
      <c r="C3" s="457"/>
      <c r="D3" s="457"/>
      <c r="E3" s="458"/>
      <c r="F3" s="459">
        <f>F36</f>
        <v>97700000</v>
      </c>
      <c r="G3" s="616"/>
      <c r="H3" s="624"/>
      <c r="I3" s="625"/>
    </row>
    <row r="4" spans="1:9" ht="36" customHeight="1">
      <c r="A4" s="447" t="s">
        <v>155</v>
      </c>
      <c r="B4" s="448"/>
      <c r="C4" s="449"/>
      <c r="D4" s="450"/>
      <c r="E4" s="451" t="s">
        <v>106</v>
      </c>
      <c r="F4" s="452" t="s">
        <v>60</v>
      </c>
      <c r="G4" s="617"/>
      <c r="H4" s="428"/>
      <c r="I4" s="73"/>
    </row>
    <row r="5" spans="1:9" ht="33.75" customHeight="1">
      <c r="A5" s="350" t="s">
        <v>60</v>
      </c>
      <c r="B5" s="350" t="s">
        <v>59</v>
      </c>
      <c r="C5" s="349" t="s">
        <v>3</v>
      </c>
      <c r="D5" s="349" t="s">
        <v>4</v>
      </c>
      <c r="E5" s="432"/>
      <c r="F5" s="432"/>
      <c r="G5" s="618"/>
      <c r="H5" s="428"/>
      <c r="I5" s="73"/>
    </row>
    <row r="6" spans="1:9" s="72" customFormat="1" ht="33.75" customHeight="1">
      <c r="A6" s="424">
        <v>2212</v>
      </c>
      <c r="B6" s="424">
        <v>6121</v>
      </c>
      <c r="C6" s="425"/>
      <c r="D6" s="425"/>
      <c r="E6" s="442">
        <v>3500000</v>
      </c>
      <c r="F6" s="439"/>
      <c r="G6" s="619" t="s">
        <v>274</v>
      </c>
      <c r="H6" s="626"/>
      <c r="I6" s="627"/>
    </row>
    <row r="7" spans="1:9" s="72" customFormat="1" ht="33.75" customHeight="1">
      <c r="A7" s="424">
        <v>2212</v>
      </c>
      <c r="B7" s="424">
        <v>6121</v>
      </c>
      <c r="C7" s="425"/>
      <c r="D7" s="425"/>
      <c r="E7" s="442">
        <v>2000000</v>
      </c>
      <c r="F7" s="439"/>
      <c r="G7" s="619" t="s">
        <v>275</v>
      </c>
      <c r="H7" s="626"/>
      <c r="I7" s="627"/>
    </row>
    <row r="8" spans="1:9" s="72" customFormat="1" ht="33.75" customHeight="1">
      <c r="A8" s="424">
        <v>2212</v>
      </c>
      <c r="B8" s="424">
        <v>6121</v>
      </c>
      <c r="C8" s="425"/>
      <c r="D8" s="425"/>
      <c r="E8" s="442">
        <v>3000000</v>
      </c>
      <c r="F8" s="439"/>
      <c r="G8" s="619" t="s">
        <v>276</v>
      </c>
      <c r="H8" s="626"/>
      <c r="I8" s="627"/>
    </row>
    <row r="9" spans="1:9" ht="33.75" customHeight="1">
      <c r="A9" s="426">
        <v>2212</v>
      </c>
      <c r="B9" s="80"/>
      <c r="C9" s="81"/>
      <c r="D9" s="81"/>
      <c r="E9" s="433"/>
      <c r="F9" s="440">
        <f>E6+E7+E8</f>
        <v>8500000</v>
      </c>
      <c r="G9" s="620"/>
      <c r="H9" s="628"/>
      <c r="I9" s="629"/>
    </row>
    <row r="10" spans="1:9" s="418" customFormat="1" ht="33.75" customHeight="1">
      <c r="A10" s="427">
        <v>5512</v>
      </c>
      <c r="B10" s="581">
        <v>6121</v>
      </c>
      <c r="C10" s="417"/>
      <c r="D10" s="417"/>
      <c r="E10" s="442">
        <v>10000000</v>
      </c>
      <c r="F10" s="441"/>
      <c r="G10" s="621" t="s">
        <v>239</v>
      </c>
      <c r="H10" s="630"/>
      <c r="I10" s="631"/>
    </row>
    <row r="11" spans="1:9" ht="33.75" customHeight="1">
      <c r="A11" s="426">
        <v>5512</v>
      </c>
      <c r="B11" s="80"/>
      <c r="C11" s="81"/>
      <c r="D11" s="81"/>
      <c r="E11" s="433"/>
      <c r="F11" s="440">
        <f>E10</f>
        <v>10000000</v>
      </c>
      <c r="G11" s="620"/>
      <c r="H11" s="628"/>
      <c r="I11" s="629"/>
    </row>
    <row r="12" spans="1:9" s="72" customFormat="1" ht="33.75" customHeight="1">
      <c r="A12" s="424">
        <v>3631</v>
      </c>
      <c r="B12" s="424">
        <v>6121</v>
      </c>
      <c r="C12" s="446"/>
      <c r="D12" s="425"/>
      <c r="E12" s="442">
        <v>6500000</v>
      </c>
      <c r="F12" s="439"/>
      <c r="G12" s="619" t="s">
        <v>277</v>
      </c>
      <c r="H12" s="632"/>
      <c r="I12" s="633"/>
    </row>
    <row r="13" spans="1:9" ht="33.75" customHeight="1">
      <c r="A13" s="426">
        <v>3631</v>
      </c>
      <c r="B13" s="80"/>
      <c r="C13" s="81"/>
      <c r="D13" s="81"/>
      <c r="E13" s="433"/>
      <c r="F13" s="433">
        <f>E12</f>
        <v>6500000</v>
      </c>
      <c r="G13" s="620"/>
      <c r="H13" s="628"/>
      <c r="I13" s="629"/>
    </row>
    <row r="14" spans="1:9" s="72" customFormat="1" ht="33.75" customHeight="1">
      <c r="A14" s="424">
        <v>3639</v>
      </c>
      <c r="B14" s="424">
        <v>6121</v>
      </c>
      <c r="C14" s="425" t="s">
        <v>240</v>
      </c>
      <c r="D14" s="425"/>
      <c r="E14" s="442">
        <v>200000</v>
      </c>
      <c r="F14" s="439"/>
      <c r="G14" s="619" t="s">
        <v>233</v>
      </c>
      <c r="H14" s="634"/>
      <c r="I14" s="627"/>
    </row>
    <row r="15" spans="1:9" s="72" customFormat="1" ht="33.75" customHeight="1">
      <c r="A15" s="424">
        <v>3639</v>
      </c>
      <c r="B15" s="424">
        <v>6121</v>
      </c>
      <c r="C15" s="425" t="s">
        <v>241</v>
      </c>
      <c r="D15" s="425"/>
      <c r="E15" s="442">
        <v>4500000</v>
      </c>
      <c r="F15" s="439"/>
      <c r="G15" s="619" t="s">
        <v>254</v>
      </c>
      <c r="H15" s="634"/>
      <c r="I15" s="627"/>
    </row>
    <row r="16" spans="1:9" s="72" customFormat="1" ht="33.75" customHeight="1">
      <c r="A16" s="78">
        <v>3639</v>
      </c>
      <c r="B16" s="529">
        <v>6130</v>
      </c>
      <c r="C16" s="79"/>
      <c r="D16" s="79"/>
      <c r="E16" s="442">
        <v>30000000</v>
      </c>
      <c r="F16" s="439"/>
      <c r="G16" s="622" t="s">
        <v>206</v>
      </c>
      <c r="H16" s="634"/>
      <c r="I16" s="627"/>
    </row>
    <row r="17" spans="1:9" s="418" customFormat="1" ht="33.75" customHeight="1">
      <c r="A17" s="427">
        <v>3639</v>
      </c>
      <c r="B17" s="581">
        <v>6121</v>
      </c>
      <c r="C17" s="417"/>
      <c r="D17" s="417"/>
      <c r="E17" s="442">
        <v>1500000</v>
      </c>
      <c r="F17" s="441"/>
      <c r="G17" s="621" t="s">
        <v>286</v>
      </c>
      <c r="H17" s="630"/>
      <c r="I17" s="631"/>
    </row>
    <row r="18" spans="1:9" s="418" customFormat="1" ht="33.75" customHeight="1">
      <c r="A18" s="427">
        <v>3639</v>
      </c>
      <c r="B18" s="581">
        <v>6121</v>
      </c>
      <c r="C18" s="417"/>
      <c r="D18" s="417"/>
      <c r="E18" s="442">
        <v>1000000</v>
      </c>
      <c r="F18" s="441"/>
      <c r="G18" s="621" t="s">
        <v>260</v>
      </c>
      <c r="H18" s="630"/>
      <c r="I18" s="631"/>
    </row>
    <row r="19" spans="1:9" s="418" customFormat="1" ht="33.75" customHeight="1">
      <c r="A19" s="427">
        <v>3639</v>
      </c>
      <c r="B19" s="581">
        <v>6121</v>
      </c>
      <c r="C19" s="417"/>
      <c r="D19" s="417"/>
      <c r="E19" s="442">
        <v>25000000</v>
      </c>
      <c r="F19" s="441"/>
      <c r="G19" s="621" t="s">
        <v>287</v>
      </c>
      <c r="H19" s="630"/>
      <c r="I19" s="631"/>
    </row>
    <row r="20" spans="1:9" s="418" customFormat="1" ht="33.75" customHeight="1">
      <c r="A20" s="427">
        <v>3639</v>
      </c>
      <c r="B20" s="581">
        <v>6121</v>
      </c>
      <c r="C20" s="417"/>
      <c r="D20" s="417"/>
      <c r="E20" s="442">
        <v>1000000</v>
      </c>
      <c r="F20" s="441"/>
      <c r="G20" s="621" t="s">
        <v>288</v>
      </c>
      <c r="H20" s="630"/>
      <c r="I20" s="631"/>
    </row>
    <row r="21" spans="1:9" s="418" customFormat="1" ht="33.75" customHeight="1">
      <c r="A21" s="427">
        <v>3639</v>
      </c>
      <c r="B21" s="581">
        <v>6121</v>
      </c>
      <c r="C21" s="417"/>
      <c r="D21" s="417"/>
      <c r="E21" s="442">
        <v>400000</v>
      </c>
      <c r="F21" s="441"/>
      <c r="G21" s="621" t="s">
        <v>280</v>
      </c>
      <c r="H21" s="630"/>
      <c r="I21" s="631"/>
    </row>
    <row r="22" spans="1:9" ht="33.75" customHeight="1">
      <c r="A22" s="426">
        <v>3639</v>
      </c>
      <c r="B22" s="80"/>
      <c r="C22" s="81"/>
      <c r="D22" s="81"/>
      <c r="E22" s="433"/>
      <c r="F22" s="433">
        <f>E14+E15+E16+E17+E18+E19+E21+E20</f>
        <v>63600000</v>
      </c>
      <c r="G22" s="620"/>
      <c r="H22" s="628"/>
      <c r="I22" s="629"/>
    </row>
    <row r="23" spans="1:9" s="418" customFormat="1" ht="33.75" customHeight="1">
      <c r="A23" s="572">
        <v>3722</v>
      </c>
      <c r="B23" s="416"/>
      <c r="C23" s="417"/>
      <c r="D23" s="417"/>
      <c r="E23" s="442">
        <v>2500000</v>
      </c>
      <c r="F23" s="442"/>
      <c r="G23" s="621" t="s">
        <v>278</v>
      </c>
      <c r="H23" s="630"/>
      <c r="I23" s="631"/>
    </row>
    <row r="24" spans="1:9" ht="33.75" customHeight="1">
      <c r="A24" s="426">
        <v>3722</v>
      </c>
      <c r="B24" s="583"/>
      <c r="C24" s="81"/>
      <c r="D24" s="81"/>
      <c r="E24" s="433"/>
      <c r="F24" s="433">
        <f>E23</f>
        <v>2500000</v>
      </c>
      <c r="G24" s="620"/>
      <c r="H24" s="628"/>
      <c r="I24" s="629"/>
    </row>
    <row r="25" spans="1:9" s="72" customFormat="1" ht="33.75" customHeight="1">
      <c r="A25" s="424">
        <v>3111</v>
      </c>
      <c r="B25" s="424">
        <v>6121</v>
      </c>
      <c r="C25" s="425"/>
      <c r="D25" s="425"/>
      <c r="E25" s="442">
        <v>4500000</v>
      </c>
      <c r="F25" s="439"/>
      <c r="G25" s="619" t="s">
        <v>279</v>
      </c>
      <c r="H25" s="626"/>
      <c r="I25" s="627"/>
    </row>
    <row r="26" spans="1:9" ht="33.75" customHeight="1">
      <c r="A26" s="426">
        <v>3111</v>
      </c>
      <c r="B26" s="80"/>
      <c r="C26" s="81"/>
      <c r="D26" s="81"/>
      <c r="E26" s="433"/>
      <c r="F26" s="433">
        <f>E25</f>
        <v>4500000</v>
      </c>
      <c r="G26" s="620"/>
      <c r="H26" s="628"/>
      <c r="I26" s="629"/>
    </row>
    <row r="27" spans="1:9" s="72" customFormat="1" ht="33.75" customHeight="1">
      <c r="A27" s="424">
        <v>3635</v>
      </c>
      <c r="B27" s="424">
        <v>6119</v>
      </c>
      <c r="C27" s="425"/>
      <c r="D27" s="425"/>
      <c r="E27" s="442">
        <v>300000</v>
      </c>
      <c r="F27" s="439"/>
      <c r="G27" s="619" t="s">
        <v>295</v>
      </c>
      <c r="H27" s="626"/>
      <c r="I27" s="627"/>
    </row>
    <row r="28" spans="1:9" ht="33.75" customHeight="1">
      <c r="A28" s="426">
        <v>3635</v>
      </c>
      <c r="B28" s="80"/>
      <c r="C28" s="81"/>
      <c r="D28" s="81"/>
      <c r="E28" s="433"/>
      <c r="F28" s="433">
        <f>E27</f>
        <v>300000</v>
      </c>
      <c r="G28" s="620"/>
      <c r="H28" s="628"/>
      <c r="I28" s="629"/>
    </row>
    <row r="29" spans="1:9" s="72" customFormat="1" ht="33.75" customHeight="1">
      <c r="A29" s="424">
        <v>6171</v>
      </c>
      <c r="B29" s="424">
        <v>6121</v>
      </c>
      <c r="C29" s="425"/>
      <c r="D29" s="425"/>
      <c r="E29" s="442">
        <v>1500000</v>
      </c>
      <c r="F29" s="439"/>
      <c r="G29" s="619" t="s">
        <v>297</v>
      </c>
      <c r="H29" s="626"/>
      <c r="I29" s="627"/>
    </row>
    <row r="30" spans="1:9" ht="33.75" customHeight="1">
      <c r="A30" s="426">
        <v>6171</v>
      </c>
      <c r="B30" s="80"/>
      <c r="C30" s="81"/>
      <c r="D30" s="81"/>
      <c r="E30" s="433"/>
      <c r="F30" s="433">
        <f>E29</f>
        <v>1500000</v>
      </c>
      <c r="G30" s="620"/>
      <c r="H30" s="628"/>
      <c r="I30" s="629"/>
    </row>
    <row r="31" spans="1:9" s="72" customFormat="1" ht="33.75" customHeight="1">
      <c r="A31" s="424">
        <v>3412</v>
      </c>
      <c r="B31" s="424">
        <v>6121</v>
      </c>
      <c r="C31" s="425"/>
      <c r="D31" s="425"/>
      <c r="E31" s="442">
        <v>100000</v>
      </c>
      <c r="F31" s="439"/>
      <c r="G31" s="619" t="s">
        <v>301</v>
      </c>
      <c r="H31" s="626"/>
      <c r="I31" s="627"/>
    </row>
    <row r="32" spans="1:9" ht="33.75" customHeight="1">
      <c r="A32" s="426">
        <v>3412</v>
      </c>
      <c r="B32" s="80"/>
      <c r="C32" s="81"/>
      <c r="D32" s="81"/>
      <c r="E32" s="433"/>
      <c r="F32" s="433">
        <f>E31</f>
        <v>100000</v>
      </c>
      <c r="G32" s="620"/>
      <c r="H32" s="628"/>
      <c r="I32" s="629"/>
    </row>
    <row r="33" spans="1:9" s="72" customFormat="1" ht="33.75" customHeight="1">
      <c r="A33" s="424">
        <v>2143</v>
      </c>
      <c r="B33" s="424">
        <v>6121</v>
      </c>
      <c r="C33" s="425"/>
      <c r="D33" s="425"/>
      <c r="E33" s="442">
        <v>200000</v>
      </c>
      <c r="F33" s="439"/>
      <c r="G33" s="619" t="s">
        <v>302</v>
      </c>
      <c r="H33" s="626"/>
      <c r="I33" s="627"/>
    </row>
    <row r="34" spans="1:9" ht="33.75" customHeight="1">
      <c r="A34" s="426">
        <v>2143</v>
      </c>
      <c r="B34" s="80"/>
      <c r="C34" s="81"/>
      <c r="D34" s="81"/>
      <c r="E34" s="433"/>
      <c r="F34" s="433">
        <f>E33</f>
        <v>200000</v>
      </c>
      <c r="G34" s="620"/>
      <c r="H34" s="628"/>
      <c r="I34" s="629"/>
    </row>
    <row r="35" spans="1:9" s="60" customFormat="1" ht="41.25" customHeight="1">
      <c r="A35" s="82" t="s">
        <v>152</v>
      </c>
      <c r="B35" s="83"/>
      <c r="C35" s="84"/>
      <c r="D35" s="84"/>
      <c r="E35" s="434">
        <f>SUM(E6:E34)</f>
        <v>97700000</v>
      </c>
      <c r="F35" s="443"/>
      <c r="G35" s="73"/>
      <c r="H35" s="428"/>
      <c r="I35" s="73"/>
    </row>
    <row r="36" spans="1:9" s="60" customFormat="1" ht="41.25" customHeight="1">
      <c r="A36" s="82" t="s">
        <v>153</v>
      </c>
      <c r="B36" s="83"/>
      <c r="C36" s="84"/>
      <c r="D36" s="84"/>
      <c r="E36" s="435"/>
      <c r="F36" s="444">
        <f>SUM(F8:F35)</f>
        <v>97700000</v>
      </c>
      <c r="G36" s="73"/>
      <c r="H36" s="428"/>
      <c r="I36" s="73"/>
    </row>
    <row r="37" spans="1:9" ht="41.25" customHeight="1">
      <c r="A37" s="85"/>
      <c r="B37" s="85"/>
      <c r="C37" s="86"/>
      <c r="D37" s="86"/>
      <c r="E37" s="436"/>
      <c r="F37" s="436"/>
      <c r="G37" s="73"/>
      <c r="H37" s="429"/>
      <c r="I37" s="70"/>
    </row>
    <row r="38" spans="1:9" ht="36" customHeight="1">
      <c r="A38" s="87"/>
      <c r="B38" s="87"/>
      <c r="C38" s="87"/>
      <c r="D38" s="87"/>
      <c r="E38" s="437"/>
      <c r="F38" s="445"/>
      <c r="G38" s="71"/>
      <c r="H38" s="430"/>
      <c r="I38" s="71"/>
    </row>
    <row r="39" spans="1:9" ht="36" customHeight="1">
      <c r="A39" s="87"/>
      <c r="B39" s="87"/>
      <c r="C39" s="87"/>
      <c r="D39" s="87"/>
      <c r="E39" s="437"/>
      <c r="F39" s="445"/>
      <c r="G39" s="71"/>
      <c r="H39" s="430"/>
      <c r="I39" s="71"/>
    </row>
    <row r="40" spans="1:9" ht="36" customHeight="1">
      <c r="A40" s="87"/>
      <c r="B40" s="87"/>
      <c r="C40" s="87"/>
      <c r="D40" s="87"/>
      <c r="E40" s="437"/>
      <c r="F40" s="445"/>
      <c r="G40" s="71"/>
      <c r="H40" s="430"/>
      <c r="I40" s="71"/>
    </row>
    <row r="41" spans="1:9" ht="36" customHeight="1">
      <c r="A41" s="87"/>
      <c r="B41" s="87"/>
      <c r="C41" s="87"/>
      <c r="D41" s="87"/>
      <c r="E41" s="437"/>
      <c r="F41" s="445"/>
      <c r="G41" s="71"/>
      <c r="H41" s="430"/>
      <c r="I41" s="71"/>
    </row>
    <row r="42" spans="1:9" ht="36" customHeight="1">
      <c r="A42" s="87"/>
      <c r="B42" s="87"/>
      <c r="C42" s="87"/>
      <c r="D42" s="87"/>
      <c r="E42" s="437"/>
      <c r="F42" s="445"/>
      <c r="G42" s="71"/>
      <c r="H42" s="430"/>
      <c r="I42" s="71"/>
    </row>
    <row r="43" spans="1:9" ht="36" customHeight="1">
      <c r="A43" s="87"/>
      <c r="B43" s="87"/>
      <c r="C43" s="87"/>
      <c r="D43" s="87"/>
      <c r="E43" s="437"/>
      <c r="F43" s="445"/>
      <c r="G43" s="71"/>
      <c r="H43" s="430"/>
      <c r="I43" s="71"/>
    </row>
    <row r="44" spans="1:9" ht="36" customHeight="1">
      <c r="A44" s="87"/>
      <c r="B44" s="87"/>
      <c r="C44" s="87"/>
      <c r="D44" s="87"/>
      <c r="E44" s="437"/>
      <c r="F44" s="445"/>
      <c r="G44" s="71"/>
      <c r="H44" s="430"/>
      <c r="I44" s="71"/>
    </row>
    <row r="45" spans="1:9" ht="36" customHeight="1">
      <c r="A45" s="87"/>
      <c r="B45" s="87"/>
      <c r="C45" s="87"/>
      <c r="D45" s="87"/>
      <c r="E45" s="437"/>
      <c r="F45" s="445"/>
      <c r="G45" s="71"/>
      <c r="H45" s="430"/>
      <c r="I45" s="71"/>
    </row>
    <row r="46" spans="1:9" ht="36" customHeight="1">
      <c r="A46" s="87"/>
      <c r="B46" s="87"/>
      <c r="C46" s="87"/>
      <c r="D46" s="87"/>
      <c r="E46" s="437"/>
      <c r="F46" s="445"/>
      <c r="G46" s="71"/>
      <c r="H46" s="430"/>
      <c r="I46" s="71"/>
    </row>
    <row r="47" spans="1:9" ht="36" customHeight="1">
      <c r="A47" s="87"/>
      <c r="B47" s="87"/>
      <c r="C47" s="87"/>
      <c r="D47" s="87"/>
      <c r="E47" s="437"/>
      <c r="F47" s="445"/>
      <c r="G47" s="71"/>
      <c r="H47" s="430"/>
      <c r="I47" s="71"/>
    </row>
    <row r="48" spans="1:9" ht="36" customHeight="1">
      <c r="A48" s="87"/>
      <c r="B48" s="87"/>
      <c r="C48" s="87"/>
      <c r="D48" s="87"/>
      <c r="E48" s="437"/>
      <c r="F48" s="445"/>
      <c r="G48" s="71"/>
      <c r="H48" s="430"/>
      <c r="I48" s="71"/>
    </row>
    <row r="49" spans="1:9" ht="36" customHeight="1">
      <c r="A49" s="87"/>
      <c r="B49" s="87"/>
      <c r="C49" s="87"/>
      <c r="D49" s="87"/>
      <c r="E49" s="437"/>
      <c r="F49" s="445"/>
      <c r="G49" s="71"/>
      <c r="H49" s="430"/>
      <c r="I49" s="71"/>
    </row>
    <row r="50" spans="1:9" ht="36" customHeight="1">
      <c r="A50" s="87"/>
      <c r="B50" s="87"/>
      <c r="C50" s="87"/>
      <c r="D50" s="87"/>
      <c r="E50" s="437"/>
      <c r="F50" s="445"/>
      <c r="G50" s="71"/>
      <c r="H50" s="430"/>
      <c r="I50" s="71"/>
    </row>
    <row r="51" spans="1:9" ht="36" customHeight="1">
      <c r="A51" s="87"/>
      <c r="B51" s="87"/>
      <c r="C51" s="87"/>
      <c r="D51" s="87"/>
      <c r="E51" s="437"/>
      <c r="F51" s="445"/>
      <c r="G51" s="71"/>
      <c r="H51" s="430"/>
      <c r="I51" s="71"/>
    </row>
    <row r="52" spans="1:9" ht="36" customHeight="1">
      <c r="A52" s="87"/>
      <c r="B52" s="87"/>
      <c r="C52" s="87"/>
      <c r="D52" s="87"/>
      <c r="E52" s="437"/>
      <c r="F52" s="445"/>
      <c r="G52" s="71"/>
      <c r="H52" s="430"/>
      <c r="I52" s="71"/>
    </row>
    <row r="53" spans="1:9" ht="36" customHeight="1">
      <c r="A53" s="87"/>
      <c r="B53" s="87"/>
      <c r="C53" s="87"/>
      <c r="D53" s="87"/>
      <c r="E53" s="437"/>
      <c r="F53" s="445"/>
      <c r="G53" s="71"/>
      <c r="H53" s="430"/>
      <c r="I53" s="71"/>
    </row>
    <row r="54" spans="1:9" ht="36" customHeight="1">
      <c r="A54" s="87"/>
      <c r="B54" s="87"/>
      <c r="C54" s="87"/>
      <c r="D54" s="87"/>
      <c r="E54" s="437"/>
      <c r="F54" s="445"/>
      <c r="G54" s="71"/>
      <c r="H54" s="430"/>
      <c r="I54" s="71"/>
    </row>
    <row r="55" spans="1:9" ht="36" customHeight="1">
      <c r="A55" s="87"/>
      <c r="B55" s="87"/>
      <c r="C55" s="87"/>
      <c r="D55" s="87"/>
      <c r="E55" s="437"/>
      <c r="F55" s="445"/>
      <c r="G55" s="71"/>
      <c r="H55" s="430"/>
      <c r="I55" s="71"/>
    </row>
    <row r="56" spans="1:9" ht="36" customHeight="1">
      <c r="A56" s="87"/>
      <c r="B56" s="87"/>
      <c r="C56" s="87"/>
      <c r="D56" s="87"/>
      <c r="E56" s="437"/>
      <c r="F56" s="445"/>
      <c r="G56" s="71"/>
      <c r="H56" s="430"/>
      <c r="I56" s="71"/>
    </row>
    <row r="57" spans="1:9" ht="36" customHeight="1">
      <c r="A57" s="87"/>
      <c r="B57" s="87"/>
      <c r="C57" s="87"/>
      <c r="D57" s="87"/>
      <c r="E57" s="437"/>
      <c r="F57" s="445"/>
      <c r="G57" s="71"/>
      <c r="H57" s="430"/>
      <c r="I57" s="71"/>
    </row>
    <row r="58" spans="1:9" ht="36" customHeight="1">
      <c r="A58" s="87"/>
      <c r="B58" s="87"/>
      <c r="C58" s="87"/>
      <c r="D58" s="87"/>
      <c r="E58" s="437"/>
      <c r="F58" s="445"/>
      <c r="G58" s="71"/>
      <c r="H58" s="430"/>
      <c r="I58" s="71"/>
    </row>
    <row r="59" spans="1:9" ht="36" customHeight="1">
      <c r="A59" s="87"/>
      <c r="B59" s="87"/>
      <c r="C59" s="87"/>
      <c r="D59" s="87"/>
      <c r="E59" s="437"/>
      <c r="F59" s="445"/>
      <c r="G59" s="71"/>
      <c r="H59" s="430"/>
      <c r="I59" s="71"/>
    </row>
    <row r="60" spans="1:9" ht="36" customHeight="1">
      <c r="A60" s="87"/>
      <c r="B60" s="87"/>
      <c r="C60" s="87"/>
      <c r="D60" s="87"/>
      <c r="E60" s="437"/>
      <c r="F60" s="445"/>
      <c r="G60" s="71"/>
      <c r="H60" s="430"/>
      <c r="I60" s="71"/>
    </row>
    <row r="61" spans="1:9" ht="36" customHeight="1">
      <c r="A61" s="87"/>
      <c r="B61" s="87"/>
      <c r="C61" s="87"/>
      <c r="D61" s="87"/>
      <c r="E61" s="437"/>
      <c r="F61" s="445"/>
      <c r="G61" s="71"/>
      <c r="H61" s="430"/>
      <c r="I61" s="71"/>
    </row>
    <row r="62" spans="1:9" ht="36" customHeight="1">
      <c r="A62" s="87"/>
      <c r="B62" s="87"/>
      <c r="C62" s="87"/>
      <c r="D62" s="87"/>
      <c r="E62" s="437"/>
      <c r="F62" s="445"/>
      <c r="G62" s="71"/>
      <c r="H62" s="430"/>
      <c r="I62" s="71"/>
    </row>
    <row r="63" spans="1:9" ht="36" customHeight="1">
      <c r="A63" s="87"/>
      <c r="B63" s="87"/>
      <c r="C63" s="87"/>
      <c r="D63" s="87"/>
      <c r="E63" s="437"/>
      <c r="F63" s="445"/>
      <c r="G63" s="71"/>
      <c r="H63" s="430"/>
      <c r="I63" s="71"/>
    </row>
    <row r="64" spans="1:9" ht="36" customHeight="1">
      <c r="A64" s="87"/>
      <c r="B64" s="87"/>
      <c r="C64" s="87"/>
      <c r="D64" s="87"/>
      <c r="E64" s="437"/>
      <c r="F64" s="445"/>
      <c r="G64" s="71"/>
      <c r="H64" s="430"/>
      <c r="I64" s="71"/>
    </row>
    <row r="65" spans="1:9" ht="36" customHeight="1">
      <c r="A65" s="87"/>
      <c r="B65" s="87"/>
      <c r="C65" s="87"/>
      <c r="D65" s="87"/>
      <c r="E65" s="437"/>
      <c r="F65" s="445"/>
      <c r="G65" s="71"/>
      <c r="H65" s="430"/>
      <c r="I65" s="71"/>
    </row>
    <row r="66" spans="1:9" ht="36" customHeight="1">
      <c r="A66" s="87"/>
      <c r="B66" s="87"/>
      <c r="C66" s="87"/>
      <c r="D66" s="87"/>
      <c r="E66" s="437"/>
      <c r="F66" s="445"/>
      <c r="G66" s="71"/>
      <c r="H66" s="430"/>
      <c r="I66" s="71"/>
    </row>
    <row r="67" spans="1:9" ht="36" customHeight="1">
      <c r="A67" s="87"/>
      <c r="B67" s="87"/>
      <c r="C67" s="87"/>
      <c r="D67" s="87"/>
      <c r="E67" s="437"/>
      <c r="F67" s="445"/>
      <c r="G67" s="71"/>
      <c r="H67" s="430"/>
      <c r="I67" s="71"/>
    </row>
    <row r="68" spans="1:9" ht="36" customHeight="1">
      <c r="A68" s="87"/>
      <c r="B68" s="87"/>
      <c r="C68" s="87"/>
      <c r="D68" s="87"/>
      <c r="E68" s="437"/>
      <c r="F68" s="445"/>
      <c r="G68" s="71"/>
      <c r="H68" s="430"/>
      <c r="I68" s="71"/>
    </row>
    <row r="69" spans="1:9" ht="36" customHeight="1">
      <c r="A69" s="87"/>
      <c r="B69" s="87"/>
      <c r="C69" s="87"/>
      <c r="D69" s="87"/>
      <c r="E69" s="437"/>
      <c r="F69" s="445"/>
      <c r="G69" s="71"/>
      <c r="H69" s="430"/>
      <c r="I69" s="71"/>
    </row>
    <row r="70" spans="1:9" ht="36" customHeight="1">
      <c r="A70" s="87"/>
      <c r="B70" s="87"/>
      <c r="C70" s="87"/>
      <c r="D70" s="87"/>
      <c r="E70" s="437"/>
      <c r="F70" s="445"/>
      <c r="G70" s="71"/>
      <c r="H70" s="430"/>
      <c r="I70" s="71"/>
    </row>
    <row r="71" spans="1:9" ht="36" customHeight="1">
      <c r="A71" s="87"/>
      <c r="B71" s="87"/>
      <c r="C71" s="87"/>
      <c r="D71" s="87"/>
      <c r="E71" s="437"/>
      <c r="F71" s="445"/>
      <c r="G71" s="71"/>
      <c r="H71" s="430"/>
      <c r="I71" s="71"/>
    </row>
    <row r="72" spans="1:9" ht="36" customHeight="1">
      <c r="A72" s="87"/>
      <c r="B72" s="87"/>
      <c r="C72" s="87"/>
      <c r="D72" s="87"/>
      <c r="E72" s="437"/>
      <c r="F72" s="445"/>
      <c r="G72" s="71"/>
      <c r="H72" s="430"/>
      <c r="I72" s="71"/>
    </row>
    <row r="73" spans="1:9" ht="36" customHeight="1">
      <c r="A73" s="87"/>
      <c r="B73" s="87"/>
      <c r="C73" s="87"/>
      <c r="D73" s="87"/>
      <c r="E73" s="437"/>
      <c r="F73" s="445"/>
      <c r="G73" s="71"/>
      <c r="H73" s="430"/>
      <c r="I73" s="71"/>
    </row>
    <row r="74" spans="1:9" ht="36" customHeight="1">
      <c r="A74" s="87"/>
      <c r="B74" s="87"/>
      <c r="C74" s="87"/>
      <c r="D74" s="87"/>
      <c r="E74" s="437"/>
      <c r="F74" s="445"/>
      <c r="G74" s="71"/>
      <c r="H74" s="430"/>
      <c r="I74" s="71"/>
    </row>
    <row r="75" spans="1:9" ht="36" customHeight="1">
      <c r="A75" s="87"/>
      <c r="B75" s="87"/>
      <c r="C75" s="87"/>
      <c r="D75" s="87"/>
      <c r="E75" s="437"/>
      <c r="F75" s="445"/>
      <c r="G75" s="71"/>
      <c r="H75" s="430"/>
      <c r="I75" s="71"/>
    </row>
    <row r="76" spans="1:9" ht="36" customHeight="1">
      <c r="A76" s="87"/>
      <c r="B76" s="87"/>
      <c r="C76" s="87"/>
      <c r="D76" s="87"/>
      <c r="E76" s="437"/>
      <c r="F76" s="445"/>
      <c r="G76" s="71"/>
      <c r="H76" s="430"/>
      <c r="I76" s="71"/>
    </row>
    <row r="77" spans="1:9" ht="36" customHeight="1">
      <c r="A77" s="87"/>
      <c r="B77" s="87"/>
      <c r="C77" s="87"/>
      <c r="D77" s="87"/>
      <c r="E77" s="437"/>
      <c r="F77" s="445"/>
      <c r="G77" s="71"/>
      <c r="H77" s="430"/>
      <c r="I77" s="71"/>
    </row>
    <row r="78" spans="1:9" ht="36" customHeight="1">
      <c r="A78" s="87"/>
      <c r="B78" s="87"/>
      <c r="C78" s="87"/>
      <c r="D78" s="87"/>
      <c r="E78" s="437"/>
      <c r="F78" s="445"/>
      <c r="G78" s="71"/>
      <c r="H78" s="430"/>
      <c r="I78" s="71"/>
    </row>
    <row r="79" spans="1:9" ht="36" customHeight="1">
      <c r="A79" s="87"/>
      <c r="B79" s="87"/>
      <c r="C79" s="87"/>
      <c r="D79" s="87"/>
      <c r="E79" s="437"/>
      <c r="F79" s="445"/>
      <c r="G79" s="71"/>
      <c r="H79" s="430"/>
      <c r="I79" s="71"/>
    </row>
    <row r="80" spans="1:9" ht="36" customHeight="1">
      <c r="A80" s="87"/>
      <c r="B80" s="87"/>
      <c r="C80" s="87"/>
      <c r="D80" s="87"/>
      <c r="E80" s="437"/>
      <c r="F80" s="445"/>
      <c r="G80" s="71"/>
      <c r="H80" s="430"/>
      <c r="I80" s="71"/>
    </row>
    <row r="81" spans="1:9" ht="36" customHeight="1">
      <c r="A81" s="87"/>
      <c r="B81" s="87"/>
      <c r="C81" s="87"/>
      <c r="D81" s="87"/>
      <c r="E81" s="437"/>
      <c r="F81" s="445"/>
      <c r="G81" s="71"/>
      <c r="H81" s="430"/>
      <c r="I81" s="71"/>
    </row>
    <row r="82" spans="1:9" ht="36" customHeight="1">
      <c r="A82" s="87"/>
      <c r="B82" s="87"/>
      <c r="C82" s="87"/>
      <c r="D82" s="87"/>
      <c r="E82" s="437"/>
      <c r="F82" s="445"/>
      <c r="G82" s="71"/>
      <c r="H82" s="430"/>
      <c r="I82" s="71"/>
    </row>
    <row r="83" spans="1:9" ht="36" customHeight="1">
      <c r="A83" s="87"/>
      <c r="B83" s="87"/>
      <c r="C83" s="87"/>
      <c r="D83" s="87"/>
      <c r="E83" s="437"/>
      <c r="F83" s="445"/>
      <c r="G83" s="71"/>
      <c r="H83" s="430"/>
      <c r="I83" s="71"/>
    </row>
    <row r="84" spans="1:9" ht="36" customHeight="1">
      <c r="A84" s="87"/>
      <c r="B84" s="87"/>
      <c r="C84" s="87"/>
      <c r="D84" s="87"/>
      <c r="E84" s="437"/>
      <c r="F84" s="445"/>
      <c r="G84" s="71"/>
      <c r="H84" s="430"/>
      <c r="I84" s="71"/>
    </row>
    <row r="85" spans="1:9" ht="36" customHeight="1">
      <c r="A85" s="87"/>
      <c r="B85" s="87"/>
      <c r="C85" s="87"/>
      <c r="D85" s="87"/>
      <c r="E85" s="437"/>
      <c r="F85" s="445"/>
      <c r="G85" s="71"/>
      <c r="H85" s="430"/>
      <c r="I85" s="71"/>
    </row>
    <row r="86" spans="1:9" ht="36" customHeight="1">
      <c r="A86" s="87"/>
      <c r="B86" s="87"/>
      <c r="C86" s="87"/>
      <c r="D86" s="87"/>
      <c r="E86" s="437"/>
      <c r="F86" s="445"/>
      <c r="G86" s="71"/>
      <c r="H86" s="430"/>
      <c r="I86" s="71"/>
    </row>
    <row r="87" spans="1:9" ht="36" customHeight="1">
      <c r="A87" s="87"/>
      <c r="B87" s="87"/>
      <c r="C87" s="87"/>
      <c r="D87" s="87"/>
      <c r="E87" s="437"/>
      <c r="F87" s="445"/>
      <c r="G87" s="71"/>
      <c r="H87" s="430"/>
      <c r="I87" s="71"/>
    </row>
    <row r="88" spans="1:9" ht="36" customHeight="1">
      <c r="A88" s="87"/>
      <c r="B88" s="87"/>
      <c r="C88" s="87"/>
      <c r="D88" s="87"/>
      <c r="E88" s="437"/>
      <c r="F88" s="445"/>
      <c r="G88" s="71"/>
      <c r="H88" s="430"/>
      <c r="I88" s="71"/>
    </row>
    <row r="89" spans="1:9" ht="36" customHeight="1">
      <c r="A89" s="87"/>
      <c r="B89" s="87"/>
      <c r="C89" s="87"/>
      <c r="D89" s="87"/>
      <c r="E89" s="437"/>
      <c r="F89" s="445"/>
      <c r="G89" s="71"/>
      <c r="H89" s="430"/>
      <c r="I89" s="71"/>
    </row>
    <row r="90" spans="1:9" ht="36" customHeight="1">
      <c r="A90" s="87"/>
      <c r="B90" s="87"/>
      <c r="C90" s="87"/>
      <c r="D90" s="87"/>
      <c r="E90" s="437"/>
      <c r="F90" s="445"/>
      <c r="G90" s="71"/>
      <c r="H90" s="430"/>
      <c r="I90" s="71"/>
    </row>
    <row r="91" spans="1:9" ht="36" customHeight="1">
      <c r="A91" s="87"/>
      <c r="B91" s="87"/>
      <c r="C91" s="87"/>
      <c r="D91" s="87"/>
      <c r="E91" s="437"/>
      <c r="F91" s="445"/>
      <c r="G91" s="71"/>
      <c r="H91" s="430"/>
      <c r="I91" s="71"/>
    </row>
    <row r="92" spans="1:9" ht="36" customHeight="1">
      <c r="A92" s="87"/>
      <c r="B92" s="87"/>
      <c r="C92" s="87"/>
      <c r="D92" s="87"/>
      <c r="E92" s="437"/>
      <c r="F92" s="445"/>
      <c r="G92" s="71"/>
      <c r="H92" s="430"/>
      <c r="I92" s="71"/>
    </row>
    <row r="93" spans="1:9" ht="36" customHeight="1">
      <c r="A93" s="87"/>
      <c r="B93" s="87"/>
      <c r="C93" s="87"/>
      <c r="D93" s="87"/>
      <c r="E93" s="437"/>
      <c r="F93" s="445"/>
      <c r="G93" s="71"/>
      <c r="H93" s="430"/>
      <c r="I93" s="71"/>
    </row>
    <row r="94" spans="1:9" ht="36" customHeight="1">
      <c r="A94" s="87"/>
      <c r="B94" s="87"/>
      <c r="C94" s="87"/>
      <c r="D94" s="87"/>
      <c r="E94" s="437"/>
      <c r="F94" s="445"/>
      <c r="G94" s="71"/>
      <c r="H94" s="430"/>
      <c r="I94" s="71"/>
    </row>
    <row r="95" spans="1:9" ht="36" customHeight="1">
      <c r="A95" s="87"/>
      <c r="B95" s="87"/>
      <c r="C95" s="87"/>
      <c r="D95" s="87"/>
      <c r="E95" s="437"/>
      <c r="F95" s="445"/>
      <c r="G95" s="71"/>
      <c r="H95" s="430"/>
      <c r="I95" s="71"/>
    </row>
    <row r="96" spans="1:9" ht="36" customHeight="1">
      <c r="A96" s="87"/>
      <c r="B96" s="87"/>
      <c r="C96" s="87"/>
      <c r="D96" s="87"/>
      <c r="E96" s="437"/>
      <c r="F96" s="445"/>
      <c r="G96" s="71"/>
      <c r="H96" s="430"/>
      <c r="I96" s="71"/>
    </row>
    <row r="97" spans="1:9" ht="36" customHeight="1">
      <c r="A97" s="87"/>
      <c r="B97" s="87"/>
      <c r="C97" s="87"/>
      <c r="D97" s="87"/>
      <c r="E97" s="437"/>
      <c r="F97" s="445"/>
      <c r="G97" s="71"/>
      <c r="H97" s="430"/>
      <c r="I97" s="71"/>
    </row>
    <row r="98" spans="1:9" ht="36" customHeight="1">
      <c r="A98" s="87"/>
      <c r="B98" s="87"/>
      <c r="C98" s="87"/>
      <c r="D98" s="87"/>
      <c r="E98" s="437"/>
      <c r="F98" s="445"/>
      <c r="G98" s="71"/>
      <c r="H98" s="430"/>
      <c r="I98" s="71"/>
    </row>
    <row r="99" spans="1:9" ht="36" customHeight="1">
      <c r="A99" s="87"/>
      <c r="B99" s="87"/>
      <c r="C99" s="87"/>
      <c r="D99" s="87"/>
      <c r="E99" s="437"/>
      <c r="F99" s="445"/>
      <c r="G99" s="71"/>
      <c r="H99" s="430"/>
      <c r="I99" s="71"/>
    </row>
    <row r="100" spans="1:9" ht="36" customHeight="1">
      <c r="A100" s="87"/>
      <c r="B100" s="87"/>
      <c r="C100" s="87"/>
      <c r="D100" s="87"/>
      <c r="E100" s="437"/>
      <c r="F100" s="445"/>
      <c r="G100" s="71"/>
      <c r="H100" s="430"/>
      <c r="I100" s="71"/>
    </row>
    <row r="101" spans="1:9" ht="36" customHeight="1">
      <c r="A101" s="87"/>
      <c r="B101" s="87"/>
      <c r="C101" s="87"/>
      <c r="D101" s="87"/>
      <c r="E101" s="437"/>
      <c r="F101" s="445"/>
      <c r="G101" s="71"/>
      <c r="H101" s="430"/>
      <c r="I101" s="71"/>
    </row>
    <row r="102" spans="1:9" ht="36" customHeight="1">
      <c r="A102" s="87"/>
      <c r="B102" s="87"/>
      <c r="C102" s="87"/>
      <c r="D102" s="87"/>
      <c r="E102" s="437"/>
      <c r="F102" s="445"/>
      <c r="G102" s="71"/>
      <c r="H102" s="430"/>
      <c r="I102" s="71"/>
    </row>
    <row r="103" spans="1:9" ht="36" customHeight="1">
      <c r="A103" s="87"/>
      <c r="B103" s="87"/>
      <c r="C103" s="87"/>
      <c r="D103" s="87"/>
      <c r="E103" s="437"/>
      <c r="F103" s="445"/>
      <c r="G103" s="71"/>
      <c r="H103" s="430"/>
      <c r="I103" s="71"/>
    </row>
    <row r="104" spans="1:9" ht="36" customHeight="1">
      <c r="A104" s="87"/>
      <c r="B104" s="87"/>
      <c r="C104" s="87"/>
      <c r="D104" s="87"/>
      <c r="E104" s="437"/>
      <c r="F104" s="445"/>
      <c r="G104" s="71"/>
      <c r="H104" s="430"/>
      <c r="I104" s="71"/>
    </row>
    <row r="105" spans="1:9" ht="36" customHeight="1">
      <c r="A105" s="87"/>
      <c r="B105" s="87"/>
      <c r="C105" s="87"/>
      <c r="D105" s="87"/>
      <c r="E105" s="437"/>
      <c r="F105" s="445"/>
      <c r="G105" s="71"/>
      <c r="H105" s="430"/>
      <c r="I105" s="71"/>
    </row>
    <row r="106" spans="1:9" ht="36" customHeight="1">
      <c r="A106" s="87"/>
      <c r="B106" s="87"/>
      <c r="C106" s="87"/>
      <c r="D106" s="87"/>
      <c r="E106" s="437"/>
      <c r="F106" s="445"/>
      <c r="G106" s="71"/>
      <c r="H106" s="430"/>
      <c r="I106" s="71"/>
    </row>
    <row r="107" spans="1:9" ht="36" customHeight="1">
      <c r="A107" s="87"/>
      <c r="B107" s="87"/>
      <c r="C107" s="87"/>
      <c r="D107" s="87"/>
      <c r="E107" s="437"/>
      <c r="F107" s="445"/>
      <c r="G107" s="71"/>
      <c r="H107" s="430"/>
      <c r="I107" s="71"/>
    </row>
    <row r="108" spans="1:9" ht="36" customHeight="1">
      <c r="A108" s="87"/>
      <c r="B108" s="87"/>
      <c r="C108" s="87"/>
      <c r="D108" s="87"/>
      <c r="E108" s="437"/>
      <c r="F108" s="445"/>
      <c r="G108" s="71"/>
      <c r="H108" s="430"/>
      <c r="I108" s="71"/>
    </row>
    <row r="109" spans="1:9" ht="36" customHeight="1">
      <c r="A109" s="87"/>
      <c r="B109" s="87"/>
      <c r="C109" s="87"/>
      <c r="D109" s="87"/>
      <c r="E109" s="437"/>
      <c r="F109" s="445"/>
      <c r="G109" s="71"/>
      <c r="H109" s="430"/>
      <c r="I109" s="71"/>
    </row>
    <row r="110" spans="1:9" ht="36" customHeight="1">
      <c r="A110" s="87"/>
      <c r="B110" s="87"/>
      <c r="C110" s="87"/>
      <c r="D110" s="87"/>
      <c r="E110" s="437"/>
      <c r="F110" s="445"/>
      <c r="G110" s="71"/>
      <c r="H110" s="430"/>
      <c r="I110" s="71"/>
    </row>
    <row r="111" spans="1:9" ht="36" customHeight="1">
      <c r="A111" s="87"/>
      <c r="B111" s="87"/>
      <c r="C111" s="87"/>
      <c r="D111" s="87"/>
      <c r="E111" s="437"/>
      <c r="F111" s="445"/>
      <c r="G111" s="71"/>
      <c r="H111" s="430"/>
      <c r="I111" s="71"/>
    </row>
    <row r="112" spans="1:9" ht="36" customHeight="1">
      <c r="A112" s="87"/>
      <c r="B112" s="87"/>
      <c r="C112" s="87"/>
      <c r="D112" s="87"/>
      <c r="E112" s="437"/>
      <c r="F112" s="445"/>
      <c r="G112" s="71"/>
      <c r="H112" s="430"/>
      <c r="I112" s="71"/>
    </row>
    <row r="113" spans="1:9" ht="36" customHeight="1">
      <c r="A113" s="87"/>
      <c r="B113" s="87"/>
      <c r="C113" s="87"/>
      <c r="D113" s="87"/>
      <c r="E113" s="437"/>
      <c r="F113" s="445"/>
      <c r="G113" s="71"/>
      <c r="H113" s="430"/>
      <c r="I113" s="71"/>
    </row>
    <row r="114" spans="1:9" ht="36" customHeight="1">
      <c r="A114" s="87"/>
      <c r="B114" s="87"/>
      <c r="C114" s="87"/>
      <c r="D114" s="87"/>
      <c r="E114" s="437"/>
      <c r="F114" s="445"/>
      <c r="G114" s="71"/>
      <c r="H114" s="430"/>
      <c r="I114" s="71"/>
    </row>
    <row r="115" spans="1:9" ht="36" customHeight="1">
      <c r="A115" s="87"/>
      <c r="B115" s="87"/>
      <c r="C115" s="87"/>
      <c r="D115" s="87"/>
      <c r="E115" s="437"/>
      <c r="F115" s="445"/>
      <c r="G115" s="71"/>
      <c r="H115" s="430"/>
      <c r="I115" s="71"/>
    </row>
    <row r="116" spans="1:9" ht="36" customHeight="1">
      <c r="A116" s="87"/>
      <c r="B116" s="87"/>
      <c r="C116" s="87"/>
      <c r="D116" s="87"/>
      <c r="E116" s="437"/>
      <c r="F116" s="445"/>
      <c r="G116" s="71"/>
      <c r="H116" s="430"/>
      <c r="I116" s="71"/>
    </row>
    <row r="117" spans="1:9" ht="36" customHeight="1">
      <c r="A117" s="87"/>
      <c r="B117" s="87"/>
      <c r="C117" s="87"/>
      <c r="D117" s="87"/>
      <c r="E117" s="437"/>
      <c r="F117" s="445"/>
      <c r="G117" s="71"/>
      <c r="H117" s="430"/>
      <c r="I117" s="71"/>
    </row>
    <row r="118" spans="1:9" ht="36" customHeight="1">
      <c r="A118" s="87"/>
      <c r="B118" s="87"/>
      <c r="C118" s="87"/>
      <c r="D118" s="87"/>
      <c r="E118" s="437"/>
      <c r="F118" s="445"/>
      <c r="G118" s="71"/>
      <c r="H118" s="430"/>
      <c r="I118" s="71"/>
    </row>
    <row r="119" spans="1:9" ht="36" customHeight="1">
      <c r="A119" s="87"/>
      <c r="B119" s="87"/>
      <c r="C119" s="87"/>
      <c r="D119" s="87"/>
      <c r="E119" s="437"/>
      <c r="F119" s="445"/>
      <c r="G119" s="71"/>
      <c r="H119" s="430"/>
      <c r="I119" s="71"/>
    </row>
    <row r="120" spans="1:9" ht="36" customHeight="1">
      <c r="A120" s="87"/>
      <c r="B120" s="87"/>
      <c r="C120" s="87"/>
      <c r="D120" s="87"/>
      <c r="E120" s="437"/>
      <c r="F120" s="445"/>
      <c r="G120" s="71"/>
      <c r="H120" s="430"/>
      <c r="I120" s="71"/>
    </row>
    <row r="121" spans="1:9" ht="36" customHeight="1">
      <c r="A121" s="87"/>
      <c r="B121" s="87"/>
      <c r="C121" s="87"/>
      <c r="D121" s="87"/>
      <c r="E121" s="437"/>
      <c r="F121" s="445"/>
      <c r="G121" s="71"/>
      <c r="H121" s="430"/>
      <c r="I121" s="71"/>
    </row>
    <row r="122" spans="1:9" ht="36" customHeight="1">
      <c r="A122" s="87"/>
      <c r="B122" s="87"/>
      <c r="C122" s="87"/>
      <c r="D122" s="87"/>
      <c r="E122" s="437"/>
      <c r="F122" s="445"/>
      <c r="G122" s="71"/>
      <c r="H122" s="430"/>
      <c r="I122" s="71"/>
    </row>
    <row r="123" spans="1:9" ht="36" customHeight="1">
      <c r="A123" s="87"/>
      <c r="B123" s="87"/>
      <c r="C123" s="87"/>
      <c r="D123" s="87"/>
      <c r="E123" s="437"/>
      <c r="F123" s="445"/>
      <c r="G123" s="71"/>
      <c r="H123" s="430"/>
      <c r="I123" s="71"/>
    </row>
    <row r="124" spans="1:9" ht="36" customHeight="1">
      <c r="A124" s="87"/>
      <c r="B124" s="87"/>
      <c r="C124" s="87"/>
      <c r="D124" s="87"/>
      <c r="E124" s="437"/>
      <c r="F124" s="445"/>
      <c r="G124" s="71"/>
      <c r="H124" s="430"/>
      <c r="I124" s="71"/>
    </row>
    <row r="125" spans="1:9" ht="36" customHeight="1">
      <c r="A125" s="87"/>
      <c r="B125" s="87"/>
      <c r="C125" s="87"/>
      <c r="D125" s="87"/>
      <c r="E125" s="437"/>
      <c r="F125" s="445"/>
      <c r="G125" s="71"/>
      <c r="H125" s="430"/>
      <c r="I125" s="71"/>
    </row>
    <row r="126" spans="1:9" ht="36" customHeight="1">
      <c r="A126" s="87"/>
      <c r="B126" s="87"/>
      <c r="C126" s="87"/>
      <c r="D126" s="87"/>
      <c r="E126" s="437"/>
      <c r="F126" s="445"/>
      <c r="G126" s="71"/>
      <c r="H126" s="430"/>
      <c r="I126" s="71"/>
    </row>
    <row r="127" spans="1:9" ht="36" customHeight="1">
      <c r="A127" s="87"/>
      <c r="B127" s="87"/>
      <c r="C127" s="87"/>
      <c r="D127" s="87"/>
      <c r="E127" s="437"/>
      <c r="F127" s="445"/>
      <c r="G127" s="71"/>
      <c r="H127" s="430"/>
      <c r="I127" s="71"/>
    </row>
    <row r="128" spans="1:9" ht="36" customHeight="1">
      <c r="A128" s="87"/>
      <c r="B128" s="87"/>
      <c r="C128" s="87"/>
      <c r="D128" s="87"/>
      <c r="E128" s="437"/>
      <c r="F128" s="445"/>
      <c r="G128" s="71"/>
      <c r="H128" s="430"/>
      <c r="I128" s="71"/>
    </row>
    <row r="129" spans="1:9" ht="36" customHeight="1">
      <c r="A129" s="87"/>
      <c r="B129" s="87"/>
      <c r="C129" s="87"/>
      <c r="D129" s="87"/>
      <c r="E129" s="437"/>
      <c r="F129" s="445"/>
      <c r="G129" s="71"/>
      <c r="H129" s="430"/>
      <c r="I129" s="71"/>
    </row>
    <row r="130" spans="1:9" ht="36" customHeight="1">
      <c r="A130" s="87"/>
      <c r="B130" s="87"/>
      <c r="C130" s="87"/>
      <c r="D130" s="87"/>
      <c r="E130" s="437"/>
      <c r="F130" s="445"/>
      <c r="G130" s="71"/>
      <c r="H130" s="430"/>
      <c r="I130" s="71"/>
    </row>
    <row r="131" spans="1:9" ht="36" customHeight="1">
      <c r="A131" s="87"/>
      <c r="B131" s="87"/>
      <c r="C131" s="87"/>
      <c r="D131" s="87"/>
      <c r="E131" s="437"/>
      <c r="F131" s="445"/>
      <c r="G131" s="71"/>
      <c r="H131" s="430"/>
      <c r="I131" s="71"/>
    </row>
    <row r="132" spans="1:9" ht="36" customHeight="1">
      <c r="A132" s="87"/>
      <c r="B132" s="87"/>
      <c r="C132" s="87"/>
      <c r="D132" s="87"/>
      <c r="E132" s="437"/>
      <c r="F132" s="445"/>
      <c r="G132" s="71"/>
      <c r="H132" s="430"/>
      <c r="I132" s="71"/>
    </row>
    <row r="133" spans="1:9" ht="36" customHeight="1">
      <c r="A133" s="87"/>
      <c r="B133" s="87"/>
      <c r="C133" s="87"/>
      <c r="D133" s="87"/>
      <c r="E133" s="437"/>
      <c r="F133" s="445"/>
      <c r="G133" s="71"/>
      <c r="H133" s="430"/>
      <c r="I133" s="71"/>
    </row>
    <row r="134" spans="1:9" ht="36" customHeight="1">
      <c r="A134" s="87"/>
      <c r="B134" s="87"/>
      <c r="C134" s="87"/>
      <c r="D134" s="87"/>
      <c r="E134" s="437"/>
      <c r="F134" s="445"/>
      <c r="G134" s="71"/>
      <c r="H134" s="430"/>
      <c r="I134" s="71"/>
    </row>
    <row r="135" spans="1:9" ht="36" customHeight="1">
      <c r="A135" s="87"/>
      <c r="B135" s="87"/>
      <c r="C135" s="87"/>
      <c r="D135" s="87"/>
      <c r="E135" s="437"/>
      <c r="F135" s="445"/>
      <c r="G135" s="71"/>
      <c r="H135" s="430"/>
      <c r="I135" s="71"/>
    </row>
    <row r="136" spans="1:9" ht="36" customHeight="1">
      <c r="A136" s="87"/>
      <c r="B136" s="87"/>
      <c r="C136" s="87"/>
      <c r="D136" s="87"/>
      <c r="E136" s="437"/>
      <c r="F136" s="445"/>
      <c r="G136" s="71"/>
      <c r="H136" s="430"/>
      <c r="I136" s="71"/>
    </row>
    <row r="137" spans="1:9" ht="36" customHeight="1">
      <c r="A137" s="87"/>
      <c r="B137" s="87"/>
      <c r="C137" s="87"/>
      <c r="D137" s="87"/>
      <c r="E137" s="437"/>
      <c r="F137" s="445"/>
      <c r="G137" s="71"/>
      <c r="H137" s="430"/>
      <c r="I137" s="71"/>
    </row>
    <row r="138" spans="1:9" ht="36" customHeight="1">
      <c r="A138" s="87"/>
      <c r="B138" s="87"/>
      <c r="C138" s="87"/>
      <c r="D138" s="87"/>
      <c r="E138" s="437"/>
      <c r="F138" s="445"/>
      <c r="G138" s="71"/>
      <c r="H138" s="430"/>
      <c r="I138" s="71"/>
    </row>
    <row r="139" spans="1:9" ht="36" customHeight="1">
      <c r="A139" s="87"/>
      <c r="B139" s="87"/>
      <c r="C139" s="87"/>
      <c r="D139" s="87"/>
      <c r="E139" s="437"/>
      <c r="F139" s="445"/>
      <c r="G139" s="71"/>
      <c r="H139" s="430"/>
      <c r="I139" s="71"/>
    </row>
    <row r="140" spans="1:9" ht="36" customHeight="1">
      <c r="A140" s="87"/>
      <c r="B140" s="87"/>
      <c r="C140" s="87"/>
      <c r="D140" s="87"/>
      <c r="E140" s="437"/>
      <c r="F140" s="445"/>
      <c r="G140" s="71"/>
      <c r="H140" s="430"/>
      <c r="I140" s="71"/>
    </row>
    <row r="141" spans="1:9" ht="36" customHeight="1">
      <c r="A141" s="87"/>
      <c r="B141" s="87"/>
      <c r="C141" s="87"/>
      <c r="D141" s="87"/>
      <c r="E141" s="437"/>
      <c r="F141" s="445"/>
      <c r="G141" s="71"/>
      <c r="H141" s="430"/>
      <c r="I141" s="71"/>
    </row>
    <row r="142" spans="1:9" ht="36" customHeight="1">
      <c r="A142" s="87"/>
      <c r="B142" s="87"/>
      <c r="C142" s="87"/>
      <c r="D142" s="87"/>
      <c r="E142" s="437"/>
      <c r="F142" s="445"/>
      <c r="G142" s="71"/>
      <c r="H142" s="430"/>
      <c r="I142" s="71"/>
    </row>
    <row r="143" spans="1:9" ht="36" customHeight="1">
      <c r="A143" s="87"/>
      <c r="B143" s="87"/>
      <c r="C143" s="87"/>
      <c r="D143" s="87"/>
      <c r="E143" s="437"/>
      <c r="F143" s="445"/>
      <c r="G143" s="71"/>
      <c r="H143" s="430"/>
      <c r="I143" s="71"/>
    </row>
    <row r="144" spans="1:9" ht="36" customHeight="1">
      <c r="A144" s="87"/>
      <c r="B144" s="87"/>
      <c r="C144" s="87"/>
      <c r="D144" s="87"/>
      <c r="E144" s="437"/>
      <c r="F144" s="445"/>
      <c r="G144" s="71"/>
      <c r="H144" s="430"/>
      <c r="I144" s="71"/>
    </row>
    <row r="145" spans="1:9" ht="36" customHeight="1">
      <c r="A145" s="87"/>
      <c r="B145" s="87"/>
      <c r="C145" s="87"/>
      <c r="D145" s="87"/>
      <c r="E145" s="437"/>
      <c r="F145" s="445"/>
      <c r="G145" s="71"/>
      <c r="H145" s="430"/>
      <c r="I145" s="71"/>
    </row>
    <row r="146" spans="1:9" ht="36" customHeight="1">
      <c r="A146" s="87"/>
      <c r="B146" s="87"/>
      <c r="C146" s="87"/>
      <c r="D146" s="87"/>
      <c r="E146" s="437"/>
      <c r="F146" s="445"/>
      <c r="G146" s="71"/>
      <c r="H146" s="430"/>
      <c r="I146" s="71"/>
    </row>
    <row r="147" spans="1:9" ht="36" customHeight="1">
      <c r="A147" s="87"/>
      <c r="B147" s="87"/>
      <c r="C147" s="87"/>
      <c r="D147" s="87"/>
      <c r="E147" s="437"/>
      <c r="F147" s="445"/>
      <c r="G147" s="71"/>
      <c r="H147" s="430"/>
      <c r="I147" s="71"/>
    </row>
    <row r="148" spans="1:9" ht="36" customHeight="1">
      <c r="A148" s="87"/>
      <c r="B148" s="87"/>
      <c r="C148" s="87"/>
      <c r="D148" s="87"/>
      <c r="E148" s="437"/>
      <c r="F148" s="445"/>
      <c r="G148" s="71"/>
      <c r="H148" s="430"/>
      <c r="I148" s="71"/>
    </row>
    <row r="149" spans="1:9" ht="36" customHeight="1">
      <c r="A149" s="87"/>
      <c r="B149" s="87"/>
      <c r="C149" s="87"/>
      <c r="D149" s="87"/>
      <c r="E149" s="437"/>
      <c r="F149" s="445"/>
      <c r="G149" s="71"/>
      <c r="H149" s="430"/>
      <c r="I149" s="71"/>
    </row>
    <row r="150" spans="1:9" ht="36" customHeight="1">
      <c r="A150" s="87"/>
      <c r="B150" s="87"/>
      <c r="C150" s="87"/>
      <c r="D150" s="87"/>
      <c r="E150" s="437"/>
      <c r="F150" s="445"/>
      <c r="G150" s="71"/>
      <c r="H150" s="430"/>
      <c r="I150" s="71"/>
    </row>
    <row r="151" spans="1:9" ht="36" customHeight="1">
      <c r="A151" s="87"/>
      <c r="B151" s="87"/>
      <c r="C151" s="87"/>
      <c r="D151" s="87"/>
      <c r="E151" s="437"/>
      <c r="F151" s="445"/>
      <c r="G151" s="71"/>
      <c r="H151" s="430"/>
      <c r="I151" s="71"/>
    </row>
    <row r="152" spans="1:9" ht="36" customHeight="1">
      <c r="A152" s="87"/>
      <c r="B152" s="87"/>
      <c r="C152" s="87"/>
      <c r="D152" s="87"/>
      <c r="E152" s="437"/>
      <c r="F152" s="445"/>
      <c r="G152" s="71"/>
      <c r="H152" s="430"/>
      <c r="I152" s="71"/>
    </row>
    <row r="153" spans="1:9" ht="36" customHeight="1">
      <c r="A153" s="87"/>
      <c r="B153" s="87"/>
      <c r="C153" s="87"/>
      <c r="D153" s="87"/>
      <c r="E153" s="437"/>
      <c r="F153" s="445"/>
      <c r="G153" s="71"/>
      <c r="H153" s="430"/>
      <c r="I153" s="71"/>
    </row>
    <row r="154" spans="1:9" ht="36" customHeight="1">
      <c r="A154" s="87"/>
      <c r="B154" s="87"/>
      <c r="C154" s="87"/>
      <c r="D154" s="87"/>
      <c r="E154" s="437"/>
      <c r="F154" s="445"/>
      <c r="G154" s="71"/>
      <c r="H154" s="430"/>
      <c r="I154" s="71"/>
    </row>
    <row r="155" spans="1:9" ht="36" customHeight="1">
      <c r="A155" s="87"/>
      <c r="B155" s="87"/>
      <c r="C155" s="87"/>
      <c r="D155" s="87"/>
      <c r="E155" s="437"/>
      <c r="F155" s="445"/>
      <c r="G155" s="71"/>
      <c r="H155" s="430"/>
      <c r="I155" s="71"/>
    </row>
    <row r="156" spans="1:9" ht="36" customHeight="1">
      <c r="A156" s="87"/>
      <c r="B156" s="87"/>
      <c r="C156" s="87"/>
      <c r="D156" s="87"/>
      <c r="E156" s="437"/>
      <c r="F156" s="445"/>
      <c r="G156" s="71"/>
      <c r="H156" s="430"/>
      <c r="I156" s="71"/>
    </row>
    <row r="157" spans="1:9" ht="36" customHeight="1">
      <c r="A157" s="87"/>
      <c r="B157" s="87"/>
      <c r="C157" s="87"/>
      <c r="D157" s="87"/>
      <c r="E157" s="437"/>
      <c r="F157" s="445"/>
      <c r="G157" s="71"/>
      <c r="H157" s="430"/>
      <c r="I157" s="71"/>
    </row>
    <row r="158" spans="1:9" ht="36" customHeight="1">
      <c r="A158" s="87"/>
      <c r="B158" s="87"/>
      <c r="C158" s="87"/>
      <c r="D158" s="87"/>
      <c r="E158" s="437"/>
      <c r="F158" s="445"/>
      <c r="G158" s="71"/>
      <c r="H158" s="430"/>
      <c r="I158" s="71"/>
    </row>
    <row r="159" spans="1:9" ht="36" customHeight="1">
      <c r="A159" s="87"/>
      <c r="B159" s="87"/>
      <c r="C159" s="87"/>
      <c r="D159" s="87"/>
      <c r="E159" s="437"/>
      <c r="F159" s="445"/>
      <c r="G159" s="71"/>
      <c r="H159" s="430"/>
      <c r="I159" s="71"/>
    </row>
    <row r="160" spans="1:9" ht="36" customHeight="1">
      <c r="A160" s="87"/>
      <c r="B160" s="87"/>
      <c r="C160" s="87"/>
      <c r="D160" s="87"/>
      <c r="E160" s="437"/>
      <c r="F160" s="445"/>
      <c r="G160" s="71"/>
      <c r="H160" s="430"/>
      <c r="I160" s="71"/>
    </row>
    <row r="161" spans="1:9" ht="36" customHeight="1">
      <c r="A161" s="87"/>
      <c r="B161" s="87"/>
      <c r="C161" s="87"/>
      <c r="D161" s="87"/>
      <c r="E161" s="437"/>
      <c r="F161" s="445"/>
      <c r="G161" s="71"/>
      <c r="H161" s="430"/>
      <c r="I161" s="71"/>
    </row>
    <row r="162" spans="1:9" ht="36" customHeight="1">
      <c r="A162" s="87"/>
      <c r="B162" s="87"/>
      <c r="C162" s="87"/>
      <c r="D162" s="87"/>
      <c r="E162" s="437"/>
      <c r="F162" s="445"/>
      <c r="G162" s="71"/>
      <c r="H162" s="430"/>
      <c r="I162" s="71"/>
    </row>
    <row r="163" spans="1:9" ht="36" customHeight="1">
      <c r="A163" s="87"/>
      <c r="B163" s="87"/>
      <c r="C163" s="87"/>
      <c r="D163" s="87"/>
      <c r="E163" s="437"/>
      <c r="F163" s="445"/>
      <c r="G163" s="71"/>
      <c r="H163" s="430"/>
      <c r="I163" s="71"/>
    </row>
    <row r="164" spans="1:9" ht="36" customHeight="1">
      <c r="A164" s="87"/>
      <c r="B164" s="87"/>
      <c r="C164" s="87"/>
      <c r="D164" s="87"/>
      <c r="E164" s="437"/>
      <c r="F164" s="445"/>
      <c r="G164" s="71"/>
      <c r="H164" s="430"/>
      <c r="I164" s="71"/>
    </row>
    <row r="165" spans="1:9" ht="36" customHeight="1">
      <c r="A165" s="87"/>
      <c r="B165" s="87"/>
      <c r="C165" s="87"/>
      <c r="D165" s="87"/>
      <c r="E165" s="437"/>
      <c r="F165" s="445"/>
      <c r="G165" s="71"/>
      <c r="H165" s="430"/>
      <c r="I165" s="71"/>
    </row>
    <row r="166" spans="1:9" ht="36" customHeight="1">
      <c r="A166" s="87"/>
      <c r="B166" s="87"/>
      <c r="C166" s="87"/>
      <c r="D166" s="87"/>
      <c r="E166" s="437"/>
      <c r="F166" s="445"/>
      <c r="G166" s="71"/>
      <c r="H166" s="430"/>
      <c r="I166" s="71"/>
    </row>
    <row r="167" spans="1:9" ht="36" customHeight="1">
      <c r="A167" s="87"/>
      <c r="B167" s="87"/>
      <c r="C167" s="87"/>
      <c r="D167" s="87"/>
      <c r="E167" s="437"/>
      <c r="F167" s="445"/>
      <c r="G167" s="71"/>
      <c r="H167" s="430"/>
      <c r="I167" s="71"/>
    </row>
    <row r="168" spans="1:9" ht="36" customHeight="1">
      <c r="A168" s="87"/>
      <c r="B168" s="87"/>
      <c r="C168" s="87"/>
      <c r="D168" s="87"/>
      <c r="E168" s="437"/>
      <c r="F168" s="445"/>
      <c r="G168" s="71"/>
      <c r="H168" s="430"/>
      <c r="I168" s="71"/>
    </row>
    <row r="169" spans="1:9" ht="36" customHeight="1">
      <c r="A169" s="87"/>
      <c r="B169" s="87"/>
      <c r="C169" s="87"/>
      <c r="D169" s="87"/>
      <c r="E169" s="437"/>
      <c r="F169" s="445"/>
      <c r="G169" s="71"/>
      <c r="H169" s="430"/>
      <c r="I169" s="71"/>
    </row>
    <row r="170" spans="1:9" ht="36" customHeight="1">
      <c r="A170" s="87"/>
      <c r="B170" s="87"/>
      <c r="C170" s="87"/>
      <c r="D170" s="87"/>
      <c r="E170" s="437"/>
      <c r="F170" s="445"/>
      <c r="G170" s="71"/>
      <c r="H170" s="430"/>
      <c r="I170" s="71"/>
    </row>
    <row r="171" spans="1:9" ht="36" customHeight="1">
      <c r="A171" s="87"/>
      <c r="B171" s="87"/>
      <c r="C171" s="87"/>
      <c r="D171" s="87"/>
      <c r="E171" s="437"/>
      <c r="F171" s="445"/>
      <c r="G171" s="71"/>
      <c r="H171" s="430"/>
      <c r="I171" s="71"/>
    </row>
    <row r="172" spans="1:9" ht="36" customHeight="1">
      <c r="A172" s="87"/>
      <c r="B172" s="87"/>
      <c r="C172" s="87"/>
      <c r="D172" s="87"/>
      <c r="E172" s="437"/>
      <c r="F172" s="445"/>
      <c r="G172" s="71"/>
      <c r="H172" s="430"/>
      <c r="I172" s="71"/>
    </row>
    <row r="173" spans="1:9" ht="36" customHeight="1">
      <c r="A173" s="87"/>
      <c r="B173" s="87"/>
      <c r="C173" s="87"/>
      <c r="D173" s="87"/>
      <c r="E173" s="437"/>
      <c r="F173" s="445"/>
      <c r="G173" s="71"/>
      <c r="H173" s="430"/>
      <c r="I173" s="71"/>
    </row>
    <row r="174" spans="1:9" ht="36" customHeight="1">
      <c r="A174" s="87"/>
      <c r="B174" s="87"/>
      <c r="C174" s="87"/>
      <c r="D174" s="87"/>
      <c r="E174" s="437"/>
      <c r="F174" s="445"/>
      <c r="G174" s="71"/>
      <c r="H174" s="430"/>
      <c r="I174" s="71"/>
    </row>
    <row r="175" spans="1:9" ht="36" customHeight="1">
      <c r="A175" s="87"/>
      <c r="B175" s="87"/>
      <c r="C175" s="87"/>
      <c r="D175" s="87"/>
      <c r="E175" s="437"/>
      <c r="F175" s="445"/>
      <c r="G175" s="71"/>
      <c r="H175" s="430"/>
      <c r="I175" s="71"/>
    </row>
    <row r="176" spans="1:9" ht="36" customHeight="1">
      <c r="A176" s="87"/>
      <c r="B176" s="87"/>
      <c r="C176" s="87"/>
      <c r="D176" s="87"/>
      <c r="E176" s="437"/>
      <c r="F176" s="445"/>
      <c r="G176" s="71"/>
      <c r="H176" s="430"/>
      <c r="I176" s="71"/>
    </row>
    <row r="177" spans="1:9" ht="36" customHeight="1">
      <c r="A177" s="87"/>
      <c r="B177" s="87"/>
      <c r="C177" s="87"/>
      <c r="D177" s="87"/>
      <c r="E177" s="437"/>
      <c r="F177" s="445"/>
      <c r="G177" s="71"/>
      <c r="H177" s="430"/>
      <c r="I177" s="71"/>
    </row>
    <row r="178" spans="1:9" ht="36" customHeight="1">
      <c r="A178" s="87"/>
      <c r="B178" s="87"/>
      <c r="C178" s="87"/>
      <c r="D178" s="87"/>
      <c r="E178" s="437"/>
      <c r="F178" s="445"/>
      <c r="G178" s="71"/>
      <c r="H178" s="430"/>
      <c r="I178" s="71"/>
    </row>
    <row r="179" spans="1:9" ht="36" customHeight="1">
      <c r="A179" s="87"/>
      <c r="B179" s="87"/>
      <c r="C179" s="87"/>
      <c r="D179" s="87"/>
      <c r="E179" s="437"/>
      <c r="F179" s="445"/>
      <c r="G179" s="71"/>
      <c r="H179" s="430"/>
      <c r="I179" s="71"/>
    </row>
    <row r="180" spans="1:9" ht="36" customHeight="1">
      <c r="A180" s="87"/>
      <c r="B180" s="87"/>
      <c r="C180" s="87"/>
      <c r="D180" s="87"/>
      <c r="E180" s="437"/>
      <c r="F180" s="445"/>
      <c r="G180" s="71"/>
      <c r="H180" s="430"/>
      <c r="I180" s="71"/>
    </row>
    <row r="181" spans="1:9" ht="36" customHeight="1">
      <c r="A181" s="87"/>
      <c r="B181" s="87"/>
      <c r="C181" s="87"/>
      <c r="D181" s="87"/>
      <c r="E181" s="437"/>
      <c r="F181" s="445"/>
      <c r="G181" s="71"/>
      <c r="H181" s="430"/>
      <c r="I181" s="71"/>
    </row>
    <row r="182" spans="1:9" ht="36" customHeight="1">
      <c r="A182" s="87"/>
      <c r="B182" s="87"/>
      <c r="C182" s="87"/>
      <c r="D182" s="87"/>
      <c r="E182" s="437"/>
      <c r="F182" s="445"/>
      <c r="G182" s="71"/>
      <c r="H182" s="430"/>
      <c r="I182" s="71"/>
    </row>
    <row r="183" spans="1:9" ht="36" customHeight="1">
      <c r="A183" s="87"/>
      <c r="B183" s="87"/>
      <c r="C183" s="87"/>
      <c r="D183" s="87"/>
      <c r="E183" s="437"/>
      <c r="F183" s="445"/>
      <c r="G183" s="71"/>
      <c r="H183" s="430"/>
      <c r="I183" s="71"/>
    </row>
    <row r="184" spans="1:9" ht="36" customHeight="1">
      <c r="A184" s="87"/>
      <c r="B184" s="87"/>
      <c r="C184" s="87"/>
      <c r="D184" s="87"/>
      <c r="E184" s="437"/>
      <c r="F184" s="445"/>
      <c r="G184" s="71"/>
      <c r="H184" s="430"/>
      <c r="I184" s="71"/>
    </row>
    <row r="185" spans="1:9" ht="36" customHeight="1">
      <c r="A185" s="87"/>
      <c r="B185" s="87"/>
      <c r="C185" s="87"/>
      <c r="D185" s="87"/>
      <c r="E185" s="437"/>
      <c r="F185" s="445"/>
      <c r="G185" s="71"/>
      <c r="H185" s="430"/>
      <c r="I185" s="71"/>
    </row>
    <row r="186" spans="1:9" ht="36" customHeight="1">
      <c r="A186" s="87"/>
      <c r="B186" s="87"/>
      <c r="C186" s="87"/>
      <c r="D186" s="87"/>
      <c r="E186" s="437"/>
      <c r="F186" s="445"/>
      <c r="G186" s="71"/>
      <c r="H186" s="430"/>
      <c r="I186" s="71"/>
    </row>
    <row r="187" spans="1:9" ht="36" customHeight="1">
      <c r="A187" s="87"/>
      <c r="B187" s="87"/>
      <c r="C187" s="87"/>
      <c r="D187" s="87"/>
      <c r="E187" s="437"/>
      <c r="F187" s="445"/>
      <c r="G187" s="71"/>
      <c r="H187" s="430"/>
      <c r="I187" s="71"/>
    </row>
    <row r="188" spans="1:9" ht="36" customHeight="1">
      <c r="A188" s="87"/>
      <c r="B188" s="87"/>
      <c r="C188" s="87"/>
      <c r="D188" s="87"/>
      <c r="E188" s="437"/>
      <c r="F188" s="445"/>
      <c r="G188" s="71"/>
      <c r="H188" s="430"/>
      <c r="I188" s="71"/>
    </row>
    <row r="189" spans="1:9" ht="36" customHeight="1">
      <c r="A189" s="87"/>
      <c r="B189" s="87"/>
      <c r="C189" s="87"/>
      <c r="D189" s="87"/>
      <c r="E189" s="437"/>
      <c r="F189" s="445"/>
      <c r="G189" s="71"/>
      <c r="H189" s="430"/>
      <c r="I189" s="71"/>
    </row>
    <row r="190" spans="1:9" ht="36" customHeight="1">
      <c r="A190" s="87"/>
      <c r="B190" s="87"/>
      <c r="C190" s="87"/>
      <c r="D190" s="87"/>
      <c r="E190" s="437"/>
      <c r="F190" s="445"/>
      <c r="G190" s="71"/>
      <c r="H190" s="430"/>
      <c r="I190" s="71"/>
    </row>
    <row r="191" spans="1:9" ht="36" customHeight="1">
      <c r="A191" s="87"/>
      <c r="B191" s="87"/>
      <c r="C191" s="87"/>
      <c r="D191" s="87"/>
      <c r="E191" s="437"/>
      <c r="F191" s="445"/>
      <c r="G191" s="71"/>
      <c r="H191" s="430"/>
      <c r="I191" s="71"/>
    </row>
    <row r="192" spans="1:9" ht="36" customHeight="1">
      <c r="A192" s="87"/>
      <c r="B192" s="87"/>
      <c r="C192" s="87"/>
      <c r="D192" s="87"/>
      <c r="E192" s="437"/>
      <c r="F192" s="445"/>
      <c r="G192" s="71"/>
      <c r="H192" s="430"/>
      <c r="I192" s="71"/>
    </row>
    <row r="193" spans="1:9" ht="36" customHeight="1">
      <c r="A193" s="87"/>
      <c r="B193" s="87"/>
      <c r="C193" s="87"/>
      <c r="D193" s="87"/>
      <c r="E193" s="437"/>
      <c r="F193" s="445"/>
      <c r="G193" s="71"/>
      <c r="H193" s="430"/>
      <c r="I193" s="71"/>
    </row>
    <row r="194" spans="1:9" ht="36" customHeight="1">
      <c r="A194" s="87"/>
      <c r="B194" s="87"/>
      <c r="C194" s="87"/>
      <c r="D194" s="87"/>
      <c r="E194" s="437"/>
      <c r="F194" s="445"/>
      <c r="G194" s="71"/>
      <c r="H194" s="430"/>
      <c r="I194" s="71"/>
    </row>
    <row r="195" spans="1:9" ht="36" customHeight="1">
      <c r="A195" s="87"/>
      <c r="B195" s="87"/>
      <c r="C195" s="87"/>
      <c r="D195" s="87"/>
      <c r="E195" s="437"/>
      <c r="F195" s="445"/>
      <c r="G195" s="71"/>
      <c r="H195" s="430"/>
      <c r="I195" s="71"/>
    </row>
    <row r="196" spans="1:9" ht="36" customHeight="1">
      <c r="A196" s="87"/>
      <c r="B196" s="87"/>
      <c r="C196" s="87"/>
      <c r="D196" s="87"/>
      <c r="E196" s="437"/>
      <c r="F196" s="445"/>
      <c r="G196" s="71"/>
      <c r="H196" s="430"/>
      <c r="I196" s="71"/>
    </row>
    <row r="197" spans="1:9" ht="36" customHeight="1">
      <c r="A197" s="87"/>
      <c r="B197" s="87"/>
      <c r="C197" s="87"/>
      <c r="D197" s="87"/>
      <c r="E197" s="437"/>
      <c r="F197" s="445"/>
      <c r="G197" s="71"/>
      <c r="H197" s="430"/>
      <c r="I197" s="71"/>
    </row>
    <row r="198" spans="1:9" ht="36" customHeight="1">
      <c r="A198" s="87"/>
      <c r="B198" s="87"/>
      <c r="C198" s="87"/>
      <c r="D198" s="87"/>
      <c r="E198" s="437"/>
      <c r="F198" s="445"/>
      <c r="G198" s="71"/>
      <c r="H198" s="430"/>
      <c r="I198" s="71"/>
    </row>
    <row r="199" spans="1:9" ht="36" customHeight="1">
      <c r="A199" s="87"/>
      <c r="B199" s="87"/>
      <c r="C199" s="87"/>
      <c r="D199" s="87"/>
      <c r="E199" s="437"/>
      <c r="F199" s="445"/>
      <c r="G199" s="71"/>
      <c r="H199" s="430"/>
      <c r="I199" s="71"/>
    </row>
    <row r="200" spans="1:9" ht="36" customHeight="1">
      <c r="A200" s="87"/>
      <c r="B200" s="87"/>
      <c r="C200" s="87"/>
      <c r="D200" s="87"/>
      <c r="E200" s="437"/>
      <c r="F200" s="445"/>
      <c r="G200" s="71"/>
      <c r="H200" s="430"/>
      <c r="I200" s="71"/>
    </row>
    <row r="201" spans="1:9" ht="36" customHeight="1">
      <c r="A201" s="87"/>
      <c r="B201" s="87"/>
      <c r="C201" s="87"/>
      <c r="D201" s="87"/>
      <c r="E201" s="437"/>
      <c r="F201" s="445"/>
      <c r="G201" s="71"/>
      <c r="H201" s="430"/>
      <c r="I201" s="71"/>
    </row>
    <row r="202" spans="1:9" ht="36" customHeight="1">
      <c r="A202" s="87"/>
      <c r="B202" s="87"/>
      <c r="C202" s="87"/>
      <c r="D202" s="87"/>
      <c r="E202" s="437"/>
      <c r="F202" s="445"/>
      <c r="G202" s="71"/>
      <c r="H202" s="430"/>
      <c r="I202" s="71"/>
    </row>
    <row r="203" spans="1:9" ht="36" customHeight="1">
      <c r="A203" s="87"/>
      <c r="B203" s="87"/>
      <c r="C203" s="87"/>
      <c r="D203" s="87"/>
      <c r="E203" s="437"/>
      <c r="F203" s="445"/>
      <c r="G203" s="71"/>
      <c r="H203" s="430"/>
      <c r="I203" s="71"/>
    </row>
    <row r="204" spans="1:9" ht="36" customHeight="1">
      <c r="A204" s="87"/>
      <c r="B204" s="87"/>
      <c r="C204" s="87"/>
      <c r="D204" s="87"/>
      <c r="E204" s="437"/>
      <c r="F204" s="445"/>
      <c r="G204" s="71"/>
      <c r="H204" s="430"/>
      <c r="I204" s="71"/>
    </row>
    <row r="205" spans="1:9" ht="36" customHeight="1">
      <c r="A205" s="87"/>
      <c r="B205" s="87"/>
      <c r="C205" s="87"/>
      <c r="D205" s="87"/>
      <c r="E205" s="437"/>
      <c r="F205" s="445"/>
      <c r="G205" s="71"/>
      <c r="H205" s="430"/>
      <c r="I205" s="71"/>
    </row>
    <row r="206" spans="1:9" ht="36" customHeight="1">
      <c r="A206" s="87"/>
      <c r="B206" s="87"/>
      <c r="C206" s="87"/>
      <c r="D206" s="87"/>
      <c r="E206" s="437"/>
      <c r="F206" s="445"/>
      <c r="G206" s="71"/>
      <c r="H206" s="430"/>
      <c r="I206" s="71"/>
    </row>
    <row r="207" spans="1:9" ht="36" customHeight="1">
      <c r="A207" s="87"/>
      <c r="B207" s="87"/>
      <c r="C207" s="87"/>
      <c r="D207" s="87"/>
      <c r="E207" s="437"/>
      <c r="F207" s="445"/>
      <c r="G207" s="71"/>
      <c r="H207" s="430"/>
      <c r="I207" s="71"/>
    </row>
    <row r="208" spans="1:9" ht="36" customHeight="1">
      <c r="A208" s="87"/>
      <c r="B208" s="87"/>
      <c r="C208" s="87"/>
      <c r="D208" s="87"/>
      <c r="E208" s="437"/>
      <c r="F208" s="445"/>
      <c r="G208" s="71"/>
      <c r="H208" s="430"/>
      <c r="I208" s="71"/>
    </row>
    <row r="209" spans="1:9" ht="36" customHeight="1">
      <c r="A209" s="87"/>
      <c r="B209" s="87"/>
      <c r="C209" s="87"/>
      <c r="D209" s="87"/>
      <c r="E209" s="437"/>
      <c r="F209" s="445"/>
      <c r="G209" s="71"/>
      <c r="H209" s="430"/>
      <c r="I209" s="71"/>
    </row>
    <row r="210" spans="1:9" ht="36" customHeight="1">
      <c r="A210" s="87"/>
      <c r="B210" s="87"/>
      <c r="C210" s="87"/>
      <c r="D210" s="87"/>
      <c r="E210" s="437"/>
      <c r="F210" s="445"/>
      <c r="G210" s="71"/>
      <c r="H210" s="430"/>
      <c r="I210" s="71"/>
    </row>
    <row r="211" spans="1:9" ht="36" customHeight="1">
      <c r="A211" s="87"/>
      <c r="B211" s="87"/>
      <c r="C211" s="87"/>
      <c r="D211" s="87"/>
      <c r="E211" s="437"/>
      <c r="F211" s="445"/>
      <c r="G211" s="71"/>
      <c r="H211" s="430"/>
      <c r="I211" s="71"/>
    </row>
    <row r="212" spans="1:9" ht="36" customHeight="1">
      <c r="A212" s="87"/>
      <c r="B212" s="87"/>
      <c r="C212" s="87"/>
      <c r="D212" s="87"/>
      <c r="E212" s="437"/>
      <c r="F212" s="445"/>
      <c r="G212" s="71"/>
      <c r="H212" s="430"/>
      <c r="I212" s="71"/>
    </row>
    <row r="213" spans="1:9" ht="36" customHeight="1">
      <c r="A213" s="87"/>
      <c r="B213" s="87"/>
      <c r="C213" s="87"/>
      <c r="D213" s="87"/>
      <c r="E213" s="437"/>
      <c r="F213" s="445"/>
      <c r="G213" s="71"/>
      <c r="H213" s="430"/>
      <c r="I213" s="71"/>
    </row>
    <row r="214" spans="1:9" ht="36" customHeight="1">
      <c r="A214" s="87"/>
      <c r="B214" s="87"/>
      <c r="C214" s="87"/>
      <c r="D214" s="87"/>
      <c r="E214" s="437"/>
      <c r="F214" s="445"/>
      <c r="G214" s="71"/>
      <c r="H214" s="430"/>
      <c r="I214" s="71"/>
    </row>
    <row r="215" spans="1:9" ht="36" customHeight="1">
      <c r="A215" s="87"/>
      <c r="B215" s="87"/>
      <c r="C215" s="87"/>
      <c r="D215" s="87"/>
      <c r="E215" s="437"/>
      <c r="F215" s="445"/>
      <c r="G215" s="71"/>
      <c r="H215" s="430"/>
      <c r="I215" s="71"/>
    </row>
    <row r="216" spans="1:9" ht="36" customHeight="1">
      <c r="A216" s="87"/>
      <c r="B216" s="87"/>
      <c r="C216" s="87"/>
      <c r="D216" s="87"/>
      <c r="E216" s="437"/>
      <c r="F216" s="445"/>
      <c r="G216" s="71"/>
      <c r="H216" s="430"/>
      <c r="I216" s="71"/>
    </row>
    <row r="217" spans="1:9" ht="36" customHeight="1">
      <c r="A217" s="87"/>
      <c r="B217" s="87"/>
      <c r="C217" s="87"/>
      <c r="D217" s="87"/>
      <c r="E217" s="437"/>
      <c r="F217" s="445"/>
      <c r="G217" s="71"/>
      <c r="H217" s="430"/>
      <c r="I217" s="71"/>
    </row>
    <row r="218" spans="1:9" ht="36" customHeight="1">
      <c r="A218" s="87"/>
      <c r="B218" s="87"/>
      <c r="C218" s="87"/>
      <c r="D218" s="87"/>
      <c r="E218" s="437"/>
      <c r="F218" s="445"/>
      <c r="G218" s="71"/>
      <c r="H218" s="430"/>
      <c r="I218" s="71"/>
    </row>
    <row r="219" spans="1:9" ht="36" customHeight="1">
      <c r="A219" s="87"/>
      <c r="B219" s="87"/>
      <c r="C219" s="87"/>
      <c r="D219" s="87"/>
      <c r="E219" s="437"/>
      <c r="F219" s="445"/>
      <c r="G219" s="71"/>
      <c r="H219" s="430"/>
      <c r="I219" s="71"/>
    </row>
    <row r="220" spans="1:9" ht="36" customHeight="1">
      <c r="A220" s="87"/>
      <c r="B220" s="87"/>
      <c r="C220" s="87"/>
      <c r="D220" s="87"/>
      <c r="E220" s="437"/>
      <c r="F220" s="445"/>
      <c r="G220" s="71"/>
      <c r="H220" s="430"/>
      <c r="I220" s="71"/>
    </row>
    <row r="221" spans="1:9" ht="36" customHeight="1">
      <c r="A221" s="87"/>
      <c r="B221" s="87"/>
      <c r="C221" s="87"/>
      <c r="D221" s="87"/>
      <c r="E221" s="437"/>
      <c r="F221" s="445"/>
      <c r="G221" s="71"/>
      <c r="H221" s="430"/>
      <c r="I221" s="71"/>
    </row>
    <row r="222" spans="1:9" ht="36" customHeight="1">
      <c r="A222" s="87"/>
      <c r="B222" s="87"/>
      <c r="C222" s="87"/>
      <c r="D222" s="87"/>
      <c r="E222" s="437"/>
      <c r="F222" s="445"/>
      <c r="G222" s="71"/>
      <c r="H222" s="430"/>
      <c r="I222" s="71"/>
    </row>
    <row r="223" spans="1:9" ht="36" customHeight="1">
      <c r="A223" s="87"/>
      <c r="B223" s="87"/>
      <c r="C223" s="87"/>
      <c r="D223" s="87"/>
      <c r="E223" s="437"/>
      <c r="F223" s="445"/>
      <c r="G223" s="71"/>
      <c r="H223" s="430"/>
      <c r="I223" s="71"/>
    </row>
    <row r="224" spans="1:9" ht="36" customHeight="1">
      <c r="A224" s="87"/>
      <c r="B224" s="87"/>
      <c r="C224" s="87"/>
      <c r="D224" s="87"/>
      <c r="E224" s="437"/>
      <c r="F224" s="445"/>
      <c r="G224" s="71"/>
      <c r="H224" s="430"/>
      <c r="I224" s="71"/>
    </row>
    <row r="225" spans="1:9" ht="36" customHeight="1">
      <c r="A225" s="87"/>
      <c r="B225" s="87"/>
      <c r="C225" s="87"/>
      <c r="D225" s="87"/>
      <c r="E225" s="437"/>
      <c r="F225" s="445"/>
      <c r="G225" s="71"/>
      <c r="H225" s="430"/>
      <c r="I225" s="71"/>
    </row>
    <row r="226" spans="1:9" ht="36" customHeight="1">
      <c r="A226" s="87"/>
      <c r="B226" s="87"/>
      <c r="C226" s="87"/>
      <c r="D226" s="87"/>
      <c r="E226" s="437"/>
      <c r="F226" s="445"/>
      <c r="G226" s="71"/>
      <c r="H226" s="430"/>
      <c r="I226" s="71"/>
    </row>
    <row r="227" spans="1:9" ht="36" customHeight="1">
      <c r="A227" s="87"/>
      <c r="B227" s="87"/>
      <c r="C227" s="87"/>
      <c r="D227" s="87"/>
      <c r="E227" s="437"/>
      <c r="F227" s="445"/>
      <c r="G227" s="71"/>
      <c r="H227" s="430"/>
      <c r="I227" s="71"/>
    </row>
    <row r="228" spans="1:9" ht="36" customHeight="1">
      <c r="A228" s="87"/>
      <c r="B228" s="87"/>
      <c r="C228" s="87"/>
      <c r="D228" s="87"/>
      <c r="E228" s="437"/>
      <c r="F228" s="445"/>
      <c r="G228" s="71"/>
      <c r="H228" s="430"/>
      <c r="I228" s="71"/>
    </row>
    <row r="229" spans="1:9" ht="36" customHeight="1">
      <c r="A229" s="87"/>
      <c r="B229" s="87"/>
      <c r="C229" s="87"/>
      <c r="D229" s="87"/>
      <c r="E229" s="437"/>
      <c r="F229" s="445"/>
      <c r="G229" s="71"/>
      <c r="H229" s="430"/>
      <c r="I229" s="71"/>
    </row>
    <row r="230" spans="1:9" ht="36" customHeight="1">
      <c r="A230" s="87"/>
      <c r="B230" s="87"/>
      <c r="C230" s="87"/>
      <c r="D230" s="87"/>
      <c r="E230" s="437"/>
      <c r="F230" s="445"/>
      <c r="G230" s="71"/>
      <c r="H230" s="430"/>
      <c r="I230" s="71"/>
    </row>
    <row r="231" spans="1:9" ht="36" customHeight="1">
      <c r="A231" s="87"/>
      <c r="B231" s="87"/>
      <c r="C231" s="87"/>
      <c r="D231" s="87"/>
      <c r="E231" s="437"/>
      <c r="F231" s="445"/>
      <c r="G231" s="71"/>
      <c r="H231" s="430"/>
      <c r="I231" s="71"/>
    </row>
    <row r="232" spans="1:9" ht="36" customHeight="1">
      <c r="A232" s="87"/>
      <c r="B232" s="87"/>
      <c r="C232" s="87"/>
      <c r="D232" s="87"/>
      <c r="E232" s="437"/>
      <c r="F232" s="445"/>
      <c r="G232" s="71"/>
      <c r="H232" s="430"/>
      <c r="I232" s="71"/>
    </row>
    <row r="233" spans="1:9" ht="36" customHeight="1">
      <c r="A233" s="87"/>
      <c r="B233" s="87"/>
      <c r="C233" s="87"/>
      <c r="D233" s="87"/>
      <c r="E233" s="437"/>
      <c r="F233" s="445"/>
      <c r="G233" s="71"/>
      <c r="H233" s="430"/>
      <c r="I233" s="71"/>
    </row>
    <row r="234" spans="1:9" ht="36" customHeight="1">
      <c r="A234" s="87"/>
      <c r="B234" s="87"/>
      <c r="C234" s="87"/>
      <c r="D234" s="87"/>
      <c r="E234" s="437"/>
      <c r="F234" s="445"/>
      <c r="G234" s="71"/>
      <c r="H234" s="430"/>
      <c r="I234" s="71"/>
    </row>
    <row r="235" spans="1:9" ht="36" customHeight="1">
      <c r="A235" s="87"/>
      <c r="B235" s="87"/>
      <c r="C235" s="87"/>
      <c r="D235" s="87"/>
      <c r="E235" s="437"/>
      <c r="F235" s="445"/>
      <c r="G235" s="71"/>
      <c r="H235" s="430"/>
      <c r="I235" s="71"/>
    </row>
    <row r="236" spans="1:9" ht="36" customHeight="1">
      <c r="A236" s="87"/>
      <c r="B236" s="87"/>
      <c r="C236" s="87"/>
      <c r="D236" s="87"/>
      <c r="E236" s="437"/>
      <c r="F236" s="445"/>
      <c r="G236" s="71"/>
      <c r="H236" s="430"/>
      <c r="I236" s="71"/>
    </row>
    <row r="237" spans="1:9" ht="36" customHeight="1">
      <c r="A237" s="87"/>
      <c r="B237" s="87"/>
      <c r="C237" s="87"/>
      <c r="D237" s="87"/>
      <c r="E237" s="437"/>
      <c r="F237" s="445"/>
      <c r="G237" s="71"/>
      <c r="H237" s="430"/>
      <c r="I237" s="71"/>
    </row>
    <row r="238" spans="1:9" ht="36" customHeight="1">
      <c r="A238" s="87"/>
      <c r="B238" s="87"/>
      <c r="C238" s="87"/>
      <c r="D238" s="87"/>
      <c r="E238" s="437"/>
      <c r="F238" s="445"/>
      <c r="G238" s="71"/>
      <c r="H238" s="430"/>
      <c r="I238" s="71"/>
    </row>
    <row r="239" spans="1:9" ht="36" customHeight="1">
      <c r="A239" s="87"/>
      <c r="B239" s="87"/>
      <c r="C239" s="87"/>
      <c r="D239" s="87"/>
      <c r="E239" s="437"/>
      <c r="F239" s="445"/>
      <c r="G239" s="71"/>
      <c r="H239" s="430"/>
      <c r="I239" s="71"/>
    </row>
    <row r="240" spans="1:9" ht="36" customHeight="1">
      <c r="A240" s="87"/>
      <c r="B240" s="87"/>
      <c r="C240" s="87"/>
      <c r="D240" s="87"/>
      <c r="E240" s="437"/>
      <c r="F240" s="445"/>
      <c r="G240" s="71"/>
      <c r="H240" s="430"/>
      <c r="I240" s="71"/>
    </row>
    <row r="241" spans="1:9" ht="36" customHeight="1">
      <c r="A241" s="87"/>
      <c r="B241" s="87"/>
      <c r="C241" s="87"/>
      <c r="D241" s="87"/>
      <c r="E241" s="437"/>
      <c r="F241" s="445"/>
      <c r="G241" s="71"/>
      <c r="H241" s="430"/>
      <c r="I241" s="71"/>
    </row>
    <row r="242" spans="1:9" ht="36" customHeight="1">
      <c r="A242" s="87"/>
      <c r="B242" s="87"/>
      <c r="C242" s="87"/>
      <c r="D242" s="87"/>
      <c r="E242" s="437"/>
      <c r="F242" s="445"/>
      <c r="G242" s="71"/>
      <c r="H242" s="430"/>
      <c r="I242" s="71"/>
    </row>
    <row r="243" spans="1:9" ht="36" customHeight="1">
      <c r="A243" s="87"/>
      <c r="B243" s="87"/>
      <c r="C243" s="87"/>
      <c r="D243" s="87"/>
      <c r="E243" s="437"/>
      <c r="F243" s="445"/>
      <c r="G243" s="71"/>
      <c r="H243" s="430"/>
      <c r="I243" s="71"/>
    </row>
    <row r="244" spans="1:9" ht="36" customHeight="1">
      <c r="A244" s="87"/>
      <c r="B244" s="87"/>
      <c r="C244" s="87"/>
      <c r="D244" s="87"/>
      <c r="E244" s="437"/>
      <c r="F244" s="445"/>
      <c r="G244" s="71"/>
      <c r="H244" s="430"/>
      <c r="I244" s="71"/>
    </row>
    <row r="245" spans="1:9" ht="36" customHeight="1">
      <c r="A245" s="87"/>
      <c r="B245" s="87"/>
      <c r="C245" s="87"/>
      <c r="D245" s="87"/>
      <c r="E245" s="437"/>
      <c r="F245" s="445"/>
      <c r="G245" s="71"/>
      <c r="H245" s="430"/>
      <c r="I245" s="71"/>
    </row>
    <row r="246" spans="1:9" ht="36" customHeight="1">
      <c r="A246" s="87"/>
      <c r="B246" s="87"/>
      <c r="C246" s="87"/>
      <c r="D246" s="87"/>
      <c r="E246" s="437"/>
      <c r="F246" s="445"/>
      <c r="G246" s="71"/>
      <c r="H246" s="430"/>
      <c r="I246" s="71"/>
    </row>
    <row r="247" spans="1:9" ht="36" customHeight="1">
      <c r="A247" s="87"/>
      <c r="B247" s="87"/>
      <c r="C247" s="87"/>
      <c r="D247" s="87"/>
      <c r="E247" s="437"/>
      <c r="F247" s="445"/>
      <c r="G247" s="71"/>
      <c r="H247" s="430"/>
      <c r="I247" s="71"/>
    </row>
    <row r="248" spans="1:9" ht="36" customHeight="1">
      <c r="A248" s="87"/>
      <c r="B248" s="87"/>
      <c r="C248" s="87"/>
      <c r="D248" s="87"/>
      <c r="E248" s="437"/>
      <c r="F248" s="445"/>
      <c r="G248" s="71"/>
      <c r="H248" s="430"/>
      <c r="I248" s="71"/>
    </row>
    <row r="249" spans="1:9" ht="36" customHeight="1">
      <c r="A249" s="87"/>
      <c r="B249" s="87"/>
      <c r="C249" s="87"/>
      <c r="D249" s="87"/>
      <c r="E249" s="437"/>
      <c r="F249" s="445"/>
      <c r="G249" s="71"/>
      <c r="H249" s="430"/>
      <c r="I249" s="71"/>
    </row>
    <row r="250" spans="1:9" ht="36" customHeight="1">
      <c r="A250" s="87"/>
      <c r="B250" s="87"/>
      <c r="C250" s="87"/>
      <c r="D250" s="87"/>
      <c r="E250" s="437"/>
      <c r="F250" s="445"/>
      <c r="G250" s="71"/>
      <c r="H250" s="430"/>
      <c r="I250" s="71"/>
    </row>
    <row r="251" spans="1:9" ht="36" customHeight="1">
      <c r="A251" s="87"/>
      <c r="B251" s="87"/>
      <c r="C251" s="87"/>
      <c r="D251" s="87"/>
      <c r="E251" s="437"/>
      <c r="F251" s="445"/>
      <c r="G251" s="71"/>
      <c r="H251" s="430"/>
      <c r="I251" s="71"/>
    </row>
    <row r="252" spans="1:9" ht="36" customHeight="1">
      <c r="A252" s="87"/>
      <c r="B252" s="87"/>
      <c r="C252" s="87"/>
      <c r="D252" s="87"/>
      <c r="E252" s="437"/>
      <c r="F252" s="445"/>
      <c r="G252" s="71"/>
      <c r="H252" s="430"/>
      <c r="I252" s="71"/>
    </row>
    <row r="253" spans="1:9" ht="36" customHeight="1">
      <c r="A253" s="87"/>
      <c r="B253" s="87"/>
      <c r="C253" s="87"/>
      <c r="D253" s="87"/>
      <c r="E253" s="437"/>
      <c r="F253" s="445"/>
      <c r="G253" s="71"/>
      <c r="H253" s="430"/>
      <c r="I253" s="71"/>
    </row>
    <row r="254" spans="1:9" ht="36" customHeight="1">
      <c r="A254" s="87"/>
      <c r="B254" s="87"/>
      <c r="C254" s="87"/>
      <c r="D254" s="87"/>
      <c r="E254" s="437"/>
      <c r="F254" s="445"/>
      <c r="G254" s="71"/>
      <c r="H254" s="430"/>
      <c r="I254" s="71"/>
    </row>
    <row r="255" spans="1:9" ht="36" customHeight="1">
      <c r="A255" s="87"/>
      <c r="B255" s="87"/>
      <c r="C255" s="87"/>
      <c r="D255" s="87"/>
      <c r="E255" s="437"/>
      <c r="F255" s="445"/>
      <c r="G255" s="71"/>
      <c r="H255" s="430"/>
      <c r="I255" s="71"/>
    </row>
    <row r="256" spans="1:9" ht="36" customHeight="1">
      <c r="A256" s="87"/>
      <c r="B256" s="87"/>
      <c r="C256" s="87"/>
      <c r="D256" s="87"/>
      <c r="E256" s="437"/>
      <c r="F256" s="445"/>
      <c r="G256" s="71"/>
      <c r="H256" s="430"/>
      <c r="I256" s="71"/>
    </row>
    <row r="257" spans="1:9" ht="36" customHeight="1">
      <c r="A257" s="87"/>
      <c r="B257" s="87"/>
      <c r="C257" s="87"/>
      <c r="D257" s="87"/>
      <c r="E257" s="437"/>
      <c r="F257" s="445"/>
      <c r="G257" s="71"/>
      <c r="H257" s="430"/>
      <c r="I257" s="71"/>
    </row>
    <row r="258" spans="1:9" ht="36" customHeight="1">
      <c r="A258" s="87"/>
      <c r="B258" s="87"/>
      <c r="C258" s="87"/>
      <c r="D258" s="87"/>
      <c r="E258" s="437"/>
      <c r="F258" s="445"/>
      <c r="G258" s="71"/>
      <c r="H258" s="430"/>
      <c r="I258" s="71"/>
    </row>
    <row r="259" spans="1:9" ht="36" customHeight="1">
      <c r="A259" s="87"/>
      <c r="B259" s="87"/>
      <c r="C259" s="87"/>
      <c r="D259" s="87"/>
      <c r="E259" s="437"/>
      <c r="F259" s="445"/>
      <c r="G259" s="71"/>
      <c r="H259" s="430"/>
      <c r="I259" s="71"/>
    </row>
    <row r="260" spans="1:9" ht="36" customHeight="1">
      <c r="A260" s="87"/>
      <c r="B260" s="87"/>
      <c r="C260" s="87"/>
      <c r="D260" s="87"/>
      <c r="E260" s="437"/>
      <c r="F260" s="445"/>
      <c r="G260" s="71"/>
      <c r="H260" s="430"/>
      <c r="I260" s="71"/>
    </row>
    <row r="261" spans="1:9" ht="36" customHeight="1">
      <c r="A261" s="87"/>
      <c r="B261" s="87"/>
      <c r="C261" s="87"/>
      <c r="D261" s="87"/>
      <c r="E261" s="437"/>
      <c r="F261" s="445"/>
      <c r="G261" s="71"/>
      <c r="H261" s="430"/>
      <c r="I261" s="71"/>
    </row>
    <row r="262" spans="1:9" ht="36" customHeight="1">
      <c r="A262" s="87"/>
      <c r="B262" s="87"/>
      <c r="C262" s="87"/>
      <c r="D262" s="87"/>
      <c r="E262" s="437"/>
      <c r="F262" s="445"/>
      <c r="G262" s="71"/>
      <c r="H262" s="430"/>
      <c r="I262" s="71"/>
    </row>
    <row r="263" spans="1:9" ht="36" customHeight="1">
      <c r="A263" s="87"/>
      <c r="B263" s="87"/>
      <c r="C263" s="87"/>
      <c r="D263" s="87"/>
      <c r="E263" s="437"/>
      <c r="F263" s="445"/>
      <c r="G263" s="71"/>
      <c r="H263" s="430"/>
      <c r="I263" s="71"/>
    </row>
    <row r="264" spans="1:9" ht="36" customHeight="1">
      <c r="A264" s="87"/>
      <c r="B264" s="87"/>
      <c r="C264" s="87"/>
      <c r="D264" s="87"/>
      <c r="E264" s="437"/>
      <c r="F264" s="445"/>
      <c r="G264" s="71"/>
      <c r="H264" s="430"/>
      <c r="I264" s="71"/>
    </row>
    <row r="265" spans="1:9" ht="36" customHeight="1">
      <c r="A265" s="87"/>
      <c r="B265" s="87"/>
      <c r="C265" s="87"/>
      <c r="D265" s="87"/>
      <c r="E265" s="437"/>
      <c r="F265" s="445"/>
      <c r="G265" s="71"/>
      <c r="H265" s="430"/>
      <c r="I265" s="71"/>
    </row>
    <row r="266" spans="1:9" ht="36" customHeight="1">
      <c r="A266" s="87"/>
      <c r="B266" s="87"/>
      <c r="C266" s="87"/>
      <c r="D266" s="87"/>
      <c r="E266" s="437"/>
      <c r="F266" s="445"/>
      <c r="G266" s="71"/>
      <c r="H266" s="430"/>
      <c r="I266" s="71"/>
    </row>
    <row r="267" spans="1:9" ht="36" customHeight="1">
      <c r="A267" s="87"/>
      <c r="B267" s="87"/>
      <c r="C267" s="87"/>
      <c r="D267" s="87"/>
      <c r="E267" s="437"/>
      <c r="F267" s="445"/>
      <c r="G267" s="71"/>
      <c r="H267" s="430"/>
      <c r="I267" s="71"/>
    </row>
    <row r="268" spans="1:9" ht="36" customHeight="1">
      <c r="A268" s="87"/>
      <c r="B268" s="87"/>
      <c r="C268" s="87"/>
      <c r="D268" s="87"/>
      <c r="E268" s="437"/>
      <c r="F268" s="445"/>
      <c r="G268" s="71"/>
      <c r="H268" s="430"/>
      <c r="I268" s="71"/>
    </row>
    <row r="269" spans="1:9" ht="36" customHeight="1">
      <c r="A269" s="87"/>
      <c r="B269" s="87"/>
      <c r="C269" s="87"/>
      <c r="D269" s="87"/>
      <c r="E269" s="437"/>
      <c r="F269" s="445"/>
      <c r="G269" s="71"/>
      <c r="H269" s="430"/>
      <c r="I269" s="71"/>
    </row>
    <row r="270" spans="1:9" ht="36" customHeight="1">
      <c r="A270" s="87"/>
      <c r="B270" s="87"/>
      <c r="C270" s="87"/>
      <c r="D270" s="87"/>
      <c r="E270" s="437"/>
      <c r="F270" s="445"/>
      <c r="G270" s="71"/>
      <c r="H270" s="430"/>
      <c r="I270" s="71"/>
    </row>
    <row r="271" spans="1:9" ht="36" customHeight="1">
      <c r="A271" s="87"/>
      <c r="B271" s="87"/>
      <c r="C271" s="87"/>
      <c r="D271" s="87"/>
      <c r="E271" s="437"/>
      <c r="F271" s="445"/>
      <c r="G271" s="71"/>
      <c r="H271" s="430"/>
      <c r="I271" s="71"/>
    </row>
    <row r="272" spans="1:9" ht="36" customHeight="1">
      <c r="A272" s="87"/>
      <c r="B272" s="87"/>
      <c r="C272" s="87"/>
      <c r="D272" s="87"/>
      <c r="E272" s="437"/>
      <c r="F272" s="445"/>
      <c r="G272" s="71"/>
      <c r="H272" s="430"/>
      <c r="I272" s="71"/>
    </row>
    <row r="273" spans="1:9" ht="36" customHeight="1">
      <c r="A273" s="87"/>
      <c r="B273" s="87"/>
      <c r="C273" s="87"/>
      <c r="D273" s="87"/>
      <c r="E273" s="437"/>
      <c r="F273" s="445"/>
      <c r="G273" s="71"/>
      <c r="H273" s="430"/>
      <c r="I273" s="71"/>
    </row>
    <row r="274" spans="1:9" ht="36" customHeight="1">
      <c r="A274" s="87"/>
      <c r="B274" s="87"/>
      <c r="C274" s="87"/>
      <c r="D274" s="87"/>
      <c r="E274" s="437"/>
      <c r="F274" s="445"/>
      <c r="G274" s="71"/>
      <c r="H274" s="430"/>
      <c r="I274" s="71"/>
    </row>
    <row r="275" spans="1:9" ht="36" customHeight="1">
      <c r="A275" s="87"/>
      <c r="B275" s="87"/>
      <c r="C275" s="87"/>
      <c r="D275" s="87"/>
      <c r="E275" s="437"/>
      <c r="F275" s="445"/>
      <c r="G275" s="71"/>
      <c r="H275" s="430"/>
      <c r="I275" s="71"/>
    </row>
    <row r="276" spans="1:9" ht="36" customHeight="1">
      <c r="A276" s="87"/>
      <c r="B276" s="87"/>
      <c r="C276" s="87"/>
      <c r="D276" s="87"/>
      <c r="E276" s="437"/>
      <c r="F276" s="445"/>
      <c r="G276" s="71"/>
      <c r="H276" s="430"/>
      <c r="I276" s="71"/>
    </row>
    <row r="277" spans="1:9" ht="36" customHeight="1">
      <c r="A277" s="87"/>
      <c r="B277" s="87"/>
      <c r="C277" s="87"/>
      <c r="D277" s="87"/>
      <c r="E277" s="437"/>
      <c r="F277" s="445"/>
      <c r="G277" s="71"/>
      <c r="H277" s="430"/>
      <c r="I277" s="71"/>
    </row>
    <row r="278" spans="1:9" ht="36" customHeight="1">
      <c r="A278" s="87"/>
      <c r="B278" s="87"/>
      <c r="C278" s="87"/>
      <c r="D278" s="87"/>
      <c r="E278" s="437"/>
      <c r="F278" s="445"/>
      <c r="G278" s="71"/>
      <c r="H278" s="430"/>
      <c r="I278" s="71"/>
    </row>
    <row r="279" spans="1:9" ht="36" customHeight="1">
      <c r="A279" s="87"/>
      <c r="B279" s="87"/>
      <c r="C279" s="87"/>
      <c r="D279" s="87"/>
      <c r="E279" s="437"/>
      <c r="F279" s="445"/>
      <c r="G279" s="71"/>
      <c r="H279" s="430"/>
      <c r="I279" s="71"/>
    </row>
    <row r="280" spans="1:9" ht="36" customHeight="1">
      <c r="A280" s="87"/>
      <c r="B280" s="87"/>
      <c r="C280" s="87"/>
      <c r="D280" s="87"/>
      <c r="E280" s="437"/>
      <c r="F280" s="445"/>
      <c r="G280" s="71"/>
      <c r="H280" s="430"/>
      <c r="I280" s="71"/>
    </row>
    <row r="281" spans="1:9" ht="36" customHeight="1">
      <c r="A281" s="87"/>
      <c r="B281" s="87"/>
      <c r="C281" s="87"/>
      <c r="D281" s="87"/>
      <c r="E281" s="437"/>
      <c r="F281" s="445"/>
      <c r="G281" s="71"/>
      <c r="H281" s="430"/>
      <c r="I281" s="71"/>
    </row>
    <row r="282" spans="1:9" ht="36" customHeight="1">
      <c r="A282" s="87"/>
      <c r="B282" s="87"/>
      <c r="C282" s="87"/>
      <c r="D282" s="87"/>
      <c r="E282" s="437"/>
      <c r="F282" s="445"/>
      <c r="G282" s="71"/>
      <c r="H282" s="430"/>
      <c r="I282" s="71"/>
    </row>
    <row r="283" spans="1:9" ht="36" customHeight="1">
      <c r="A283" s="87"/>
      <c r="B283" s="87"/>
      <c r="C283" s="87"/>
      <c r="D283" s="87"/>
      <c r="E283" s="437"/>
      <c r="F283" s="445"/>
      <c r="G283" s="71"/>
      <c r="H283" s="430"/>
      <c r="I283" s="7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70" zoomScaleNormal="75" zoomScaleSheetLayoutView="70" zoomScalePageLayoutView="0" workbookViewId="0" topLeftCell="A13">
      <selection activeCell="H4" sqref="H4"/>
    </sheetView>
  </sheetViews>
  <sheetFormatPr defaultColWidth="9.140625" defaultRowHeight="24" customHeight="1"/>
  <cols>
    <col min="1" max="1" width="5.421875" style="31" customWidth="1"/>
    <col min="2" max="4" width="9.140625" style="31" customWidth="1"/>
    <col min="5" max="5" width="12.57421875" style="31" customWidth="1"/>
    <col min="6" max="7" width="9.140625" style="31" customWidth="1"/>
    <col min="8" max="8" width="33.8515625" style="153" customWidth="1"/>
    <col min="9" max="9" width="9.140625" style="31" customWidth="1"/>
    <col min="10" max="10" width="20.00390625" style="31" bestFit="1" customWidth="1"/>
    <col min="11" max="16384" width="9.140625" style="31" customWidth="1"/>
  </cols>
  <sheetData>
    <row r="1" spans="1:8" ht="24" customHeight="1" thickBot="1">
      <c r="A1" s="518" t="s">
        <v>0</v>
      </c>
      <c r="B1" s="519"/>
      <c r="C1" s="520"/>
      <c r="D1" s="520"/>
      <c r="E1" s="520"/>
      <c r="F1" s="521"/>
      <c r="G1" s="520"/>
      <c r="H1" s="522"/>
    </row>
    <row r="2" spans="1:11" ht="35.25" customHeight="1">
      <c r="A2" s="523" t="s">
        <v>304</v>
      </c>
      <c r="B2" s="69"/>
      <c r="C2" s="69"/>
      <c r="D2" s="69"/>
      <c r="E2" s="69"/>
      <c r="F2" s="69"/>
      <c r="G2" s="69"/>
      <c r="H2" s="276"/>
      <c r="K2" s="100"/>
    </row>
    <row r="3" spans="1:11" ht="36.75" customHeight="1">
      <c r="A3" s="524" t="s">
        <v>305</v>
      </c>
      <c r="B3" s="277"/>
      <c r="C3" s="273"/>
      <c r="D3" s="273"/>
      <c r="E3" s="60"/>
      <c r="F3" s="278"/>
      <c r="G3" s="278"/>
      <c r="H3" s="279"/>
      <c r="K3" s="398"/>
    </row>
    <row r="4" spans="1:8" ht="39" customHeight="1">
      <c r="A4" s="280"/>
      <c r="B4" s="281" t="s">
        <v>209</v>
      </c>
      <c r="C4" s="282"/>
      <c r="D4" s="282"/>
      <c r="E4" s="282"/>
      <c r="F4" s="282"/>
      <c r="G4" s="282"/>
      <c r="H4" s="283"/>
    </row>
    <row r="5" spans="1:8" ht="42.75" customHeight="1" thickBot="1">
      <c r="A5" s="284"/>
      <c r="B5" s="285" t="s">
        <v>150</v>
      </c>
      <c r="C5" s="286"/>
      <c r="D5" s="286"/>
      <c r="E5" s="286"/>
      <c r="F5" s="286"/>
      <c r="G5" s="286"/>
      <c r="H5" s="287"/>
    </row>
    <row r="6" spans="1:8" ht="46.5" customHeight="1">
      <c r="A6" s="288"/>
      <c r="B6" s="643" t="s">
        <v>151</v>
      </c>
      <c r="C6" s="643"/>
      <c r="D6" s="643"/>
      <c r="E6" s="643"/>
      <c r="F6" s="643"/>
      <c r="G6" s="643"/>
      <c r="H6" s="644"/>
    </row>
    <row r="7" spans="1:8" ht="37.5" customHeight="1">
      <c r="A7" s="289"/>
      <c r="B7" s="641" t="s">
        <v>284</v>
      </c>
      <c r="C7" s="641"/>
      <c r="D7" s="641"/>
      <c r="E7" s="641"/>
      <c r="F7" s="641"/>
      <c r="G7" s="641"/>
      <c r="H7" s="642"/>
    </row>
    <row r="8" spans="1:8" ht="24" customHeight="1">
      <c r="A8" s="289"/>
      <c r="B8" s="290" t="s">
        <v>137</v>
      </c>
      <c r="C8" s="290"/>
      <c r="D8" s="291"/>
      <c r="E8" s="291"/>
      <c r="F8" s="292"/>
      <c r="G8" s="291"/>
      <c r="H8" s="293">
        <f>příjmy!G56</f>
        <v>70561000</v>
      </c>
    </row>
    <row r="9" spans="1:8" ht="24" customHeight="1">
      <c r="A9" s="289"/>
      <c r="B9" s="294" t="s">
        <v>138</v>
      </c>
      <c r="C9" s="290"/>
      <c r="D9" s="291"/>
      <c r="E9" s="291"/>
      <c r="F9" s="292"/>
      <c r="G9" s="291"/>
      <c r="H9" s="293">
        <f>'neinv.výdaje'!G205+'inv.výdaje'!F36</f>
        <v>138153500</v>
      </c>
    </row>
    <row r="10" spans="1:10" ht="24" customHeight="1">
      <c r="A10" s="289"/>
      <c r="B10" s="295" t="s">
        <v>143</v>
      </c>
      <c r="C10" s="295"/>
      <c r="D10" s="296"/>
      <c r="E10" s="296"/>
      <c r="F10" s="297"/>
      <c r="G10" s="296"/>
      <c r="H10" s="298">
        <f>H8-H9</f>
        <v>-67592500</v>
      </c>
      <c r="J10" s="153"/>
    </row>
    <row r="11" spans="1:10" ht="24" customHeight="1">
      <c r="A11" s="289"/>
      <c r="B11" s="299" t="s">
        <v>144</v>
      </c>
      <c r="C11" s="299"/>
      <c r="D11" s="300"/>
      <c r="E11" s="300"/>
      <c r="F11" s="301"/>
      <c r="G11" s="300"/>
      <c r="H11" s="302">
        <f>H9-H8</f>
        <v>67592500</v>
      </c>
      <c r="J11" s="635"/>
    </row>
    <row r="12" spans="1:10" ht="24" customHeight="1">
      <c r="A12" s="289"/>
      <c r="B12" s="303" t="s">
        <v>145</v>
      </c>
      <c r="C12" s="303"/>
      <c r="D12" s="273"/>
      <c r="E12" s="273"/>
      <c r="F12" s="304"/>
      <c r="G12" s="273"/>
      <c r="H12" s="305"/>
      <c r="J12" s="418"/>
    </row>
    <row r="13" spans="1:10" ht="24" customHeight="1">
      <c r="A13" s="289"/>
      <c r="B13" s="303" t="s">
        <v>146</v>
      </c>
      <c r="C13" s="303"/>
      <c r="D13" s="273"/>
      <c r="E13" s="273"/>
      <c r="F13" s="304"/>
      <c r="G13" s="273"/>
      <c r="H13" s="305"/>
      <c r="J13" s="418"/>
    </row>
    <row r="14" spans="1:10" ht="24" customHeight="1" thickBot="1">
      <c r="A14" s="306"/>
      <c r="B14" s="272" t="s">
        <v>147</v>
      </c>
      <c r="C14" s="272"/>
      <c r="D14" s="274"/>
      <c r="E14" s="274"/>
      <c r="F14" s="275"/>
      <c r="G14" s="274"/>
      <c r="H14" s="307"/>
      <c r="J14" s="418"/>
    </row>
    <row r="15" spans="1:10" ht="24" customHeight="1" thickBot="1">
      <c r="A15" s="273"/>
      <c r="B15" s="273"/>
      <c r="C15" s="273"/>
      <c r="D15" s="273"/>
      <c r="E15" s="273"/>
      <c r="F15" s="304"/>
      <c r="G15" s="273"/>
      <c r="H15" s="308"/>
      <c r="J15" s="418"/>
    </row>
    <row r="16" spans="1:10" ht="24" customHeight="1">
      <c r="A16" s="288"/>
      <c r="B16" s="309" t="s">
        <v>132</v>
      </c>
      <c r="C16" s="310"/>
      <c r="D16" s="310"/>
      <c r="E16" s="310"/>
      <c r="F16" s="311"/>
      <c r="G16" s="312"/>
      <c r="H16" s="313">
        <f>příjmy!H56</f>
        <v>70561000</v>
      </c>
      <c r="J16" s="635"/>
    </row>
    <row r="17" spans="1:10" ht="24" customHeight="1">
      <c r="A17" s="289"/>
      <c r="B17" s="281" t="s">
        <v>101</v>
      </c>
      <c r="C17" s="278"/>
      <c r="D17" s="278"/>
      <c r="E17" s="278"/>
      <c r="F17" s="314"/>
      <c r="G17" s="303"/>
      <c r="H17" s="279"/>
      <c r="J17" s="418"/>
    </row>
    <row r="18" spans="1:10" ht="24" customHeight="1">
      <c r="A18" s="289"/>
      <c r="B18" s="315" t="s">
        <v>93</v>
      </c>
      <c r="C18" s="316"/>
      <c r="D18" s="316"/>
      <c r="E18" s="316"/>
      <c r="F18" s="317" t="s">
        <v>94</v>
      </c>
      <c r="G18" s="295"/>
      <c r="H18" s="318">
        <f>příjmy!G58</f>
        <v>58430000</v>
      </c>
      <c r="J18" s="635"/>
    </row>
    <row r="19" spans="1:10" ht="24" customHeight="1">
      <c r="A19" s="289"/>
      <c r="B19" s="315" t="s">
        <v>95</v>
      </c>
      <c r="C19" s="316"/>
      <c r="D19" s="316"/>
      <c r="E19" s="316"/>
      <c r="F19" s="317" t="s">
        <v>96</v>
      </c>
      <c r="G19" s="295"/>
      <c r="H19" s="318">
        <f>příjmy!G59</f>
        <v>6161000</v>
      </c>
      <c r="J19" s="635"/>
    </row>
    <row r="20" spans="1:10" ht="24" customHeight="1">
      <c r="A20" s="289"/>
      <c r="B20" s="315" t="s">
        <v>97</v>
      </c>
      <c r="C20" s="316"/>
      <c r="D20" s="316"/>
      <c r="E20" s="316"/>
      <c r="F20" s="317" t="s">
        <v>98</v>
      </c>
      <c r="G20" s="295"/>
      <c r="H20" s="318">
        <f>příjmy!G60</f>
        <v>100000</v>
      </c>
      <c r="J20" s="635"/>
    </row>
    <row r="21" spans="1:10" ht="24" customHeight="1" thickBot="1">
      <c r="A21" s="306"/>
      <c r="B21" s="272" t="s">
        <v>99</v>
      </c>
      <c r="C21" s="286"/>
      <c r="D21" s="272"/>
      <c r="E21" s="272"/>
      <c r="F21" s="286" t="s">
        <v>100</v>
      </c>
      <c r="G21" s="272"/>
      <c r="H21" s="307">
        <f>příjmy!G61</f>
        <v>5870000</v>
      </c>
      <c r="J21" s="635"/>
    </row>
    <row r="22" spans="1:10" ht="24" customHeight="1" thickBot="1">
      <c r="A22" s="273"/>
      <c r="B22" s="281"/>
      <c r="C22" s="278"/>
      <c r="D22" s="278"/>
      <c r="E22" s="278"/>
      <c r="F22" s="314"/>
      <c r="G22" s="303"/>
      <c r="H22" s="319"/>
      <c r="J22" s="418"/>
    </row>
    <row r="23" spans="1:10" ht="24" customHeight="1">
      <c r="A23" s="288"/>
      <c r="B23" s="320" t="s">
        <v>134</v>
      </c>
      <c r="C23" s="321"/>
      <c r="D23" s="321"/>
      <c r="E23" s="321"/>
      <c r="F23" s="322"/>
      <c r="G23" s="323"/>
      <c r="H23" s="324">
        <f>H25+H26</f>
        <v>138153500</v>
      </c>
      <c r="J23" s="418"/>
    </row>
    <row r="24" spans="1:10" ht="24" customHeight="1">
      <c r="A24" s="289"/>
      <c r="B24" s="281" t="s">
        <v>101</v>
      </c>
      <c r="C24" s="278"/>
      <c r="D24" s="278"/>
      <c r="E24" s="278"/>
      <c r="F24" s="314"/>
      <c r="G24" s="303"/>
      <c r="H24" s="279"/>
      <c r="J24" s="418"/>
    </row>
    <row r="25" spans="1:10" ht="24" customHeight="1">
      <c r="A25" s="289"/>
      <c r="B25" s="315" t="s">
        <v>139</v>
      </c>
      <c r="C25" s="297"/>
      <c r="D25" s="297"/>
      <c r="E25" s="297"/>
      <c r="F25" s="325" t="s">
        <v>140</v>
      </c>
      <c r="G25" s="290"/>
      <c r="H25" s="326">
        <f>§!D18</f>
        <v>40453500</v>
      </c>
      <c r="J25" s="635"/>
    </row>
    <row r="26" spans="1:10" ht="24" customHeight="1" thickBot="1">
      <c r="A26" s="306"/>
      <c r="B26" s="285" t="s">
        <v>141</v>
      </c>
      <c r="C26" s="275"/>
      <c r="D26" s="275"/>
      <c r="E26" s="275"/>
      <c r="F26" s="327" t="s">
        <v>142</v>
      </c>
      <c r="G26" s="328"/>
      <c r="H26" s="329">
        <f>§!D53</f>
        <v>97700000</v>
      </c>
      <c r="J26" s="635"/>
    </row>
    <row r="27" spans="1:10" ht="24" customHeight="1" thickBot="1">
      <c r="A27" s="273"/>
      <c r="B27" s="330"/>
      <c r="C27" s="330"/>
      <c r="D27" s="330"/>
      <c r="E27" s="330"/>
      <c r="F27" s="331"/>
      <c r="G27" s="332"/>
      <c r="H27" s="333"/>
      <c r="J27" s="418"/>
    </row>
    <row r="28" spans="1:10" ht="24" customHeight="1">
      <c r="A28" s="288"/>
      <c r="B28" s="334" t="s">
        <v>136</v>
      </c>
      <c r="C28" s="335"/>
      <c r="D28" s="335"/>
      <c r="E28" s="335"/>
      <c r="F28" s="336"/>
      <c r="G28" s="335"/>
      <c r="H28" s="337">
        <f>H29</f>
        <v>67592500</v>
      </c>
      <c r="J28" s="635"/>
    </row>
    <row r="29" spans="1:8" ht="24" customHeight="1" thickBot="1">
      <c r="A29" s="306"/>
      <c r="B29" s="272" t="s">
        <v>230</v>
      </c>
      <c r="C29" s="272"/>
      <c r="D29" s="272"/>
      <c r="E29" s="272"/>
      <c r="F29" s="286" t="s">
        <v>148</v>
      </c>
      <c r="G29" s="274"/>
      <c r="H29" s="287">
        <f>H11</f>
        <v>67592500</v>
      </c>
    </row>
    <row r="30" spans="1:8" ht="24" customHeight="1">
      <c r="A30" s="338"/>
      <c r="B30" s="338"/>
      <c r="C30" s="338"/>
      <c r="D30" s="338"/>
      <c r="E30" s="338"/>
      <c r="F30" s="338"/>
      <c r="G30" s="338"/>
      <c r="H30" s="339"/>
    </row>
    <row r="31" spans="1:8" ht="24" customHeight="1">
      <c r="A31" s="338"/>
      <c r="B31" s="338"/>
      <c r="C31" s="273"/>
      <c r="D31" s="273"/>
      <c r="E31" s="273"/>
      <c r="F31" s="304"/>
      <c r="G31" s="273"/>
      <c r="H31" s="636"/>
    </row>
    <row r="32" spans="1:8" ht="24" customHeight="1">
      <c r="A32" s="338"/>
      <c r="B32" s="338"/>
      <c r="C32" s="273"/>
      <c r="D32" s="273"/>
      <c r="E32" s="273"/>
      <c r="F32" s="304"/>
      <c r="G32" s="273"/>
      <c r="H32" s="308"/>
    </row>
    <row r="33" spans="1:8" ht="24" customHeight="1">
      <c r="A33" s="338"/>
      <c r="B33" s="338"/>
      <c r="C33" s="338"/>
      <c r="D33" s="338"/>
      <c r="E33" s="338"/>
      <c r="F33" s="338"/>
      <c r="G33" s="338"/>
      <c r="H33" s="339"/>
    </row>
    <row r="34" spans="1:8" ht="24" customHeight="1">
      <c r="A34" s="338"/>
      <c r="B34" s="338"/>
      <c r="C34" s="338"/>
      <c r="D34" s="338"/>
      <c r="E34" s="338"/>
      <c r="F34" s="338"/>
      <c r="G34" s="338"/>
      <c r="H34" s="339"/>
    </row>
    <row r="35" spans="1:2" ht="24" customHeight="1">
      <c r="A35" s="338"/>
      <c r="B35" s="338"/>
    </row>
    <row r="36" spans="1:2" ht="24" customHeight="1">
      <c r="A36" s="338"/>
      <c r="B36" s="338"/>
    </row>
    <row r="37" spans="1:8" ht="24" customHeight="1">
      <c r="A37" s="338"/>
      <c r="B37" s="338"/>
      <c r="C37" s="273"/>
      <c r="D37" s="273"/>
      <c r="E37" s="273"/>
      <c r="F37" s="304"/>
      <c r="G37" s="273"/>
      <c r="H37" s="308"/>
    </row>
  </sheetData>
  <sheetProtection/>
  <mergeCells count="2">
    <mergeCell ref="B7:H7"/>
    <mergeCell ref="B6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60" zoomScaleNormal="85" zoomScalePageLayoutView="0" workbookViewId="0" topLeftCell="A1">
      <selection activeCell="E71" sqref="E71"/>
    </sheetView>
  </sheetViews>
  <sheetFormatPr defaultColWidth="9.140625" defaultRowHeight="25.5" customHeight="1"/>
  <cols>
    <col min="1" max="1" width="4.57421875" style="88" customWidth="1"/>
    <col min="2" max="2" width="11.57421875" style="88" customWidth="1"/>
    <col min="3" max="3" width="15.8515625" style="88" customWidth="1"/>
    <col min="4" max="4" width="35.421875" style="76" customWidth="1"/>
    <col min="5" max="5" width="62.421875" style="88" customWidth="1"/>
    <col min="6" max="6" width="29.7109375" style="88" customWidth="1"/>
    <col min="7" max="16384" width="9.140625" style="88" customWidth="1"/>
  </cols>
  <sheetData>
    <row r="1" spans="2:5" ht="25.5" customHeight="1">
      <c r="B1" s="498" t="s">
        <v>0</v>
      </c>
      <c r="C1" s="498"/>
      <c r="D1" s="259"/>
      <c r="E1" s="501" t="s">
        <v>194</v>
      </c>
    </row>
    <row r="2" spans="2:5" ht="35.25" customHeight="1">
      <c r="B2" s="453" t="s">
        <v>304</v>
      </c>
      <c r="C2" s="454"/>
      <c r="D2" s="492"/>
      <c r="E2" s="493"/>
    </row>
    <row r="3" spans="1:6" ht="21.75" customHeight="1">
      <c r="A3" s="257"/>
      <c r="B3" s="494"/>
      <c r="C3" s="258"/>
      <c r="D3" s="259"/>
      <c r="E3" s="495"/>
      <c r="F3" s="260"/>
    </row>
    <row r="4" spans="1:6" ht="35.25" customHeight="1">
      <c r="A4" s="257"/>
      <c r="B4" s="496" t="s">
        <v>163</v>
      </c>
      <c r="C4" s="261"/>
      <c r="D4" s="262"/>
      <c r="E4" s="497"/>
      <c r="F4" s="260"/>
    </row>
    <row r="5" spans="1:6" ht="18.75" customHeight="1">
      <c r="A5" s="257"/>
      <c r="B5" s="499"/>
      <c r="C5" s="500"/>
      <c r="D5" s="262"/>
      <c r="E5" s="497"/>
      <c r="F5" s="260"/>
    </row>
    <row r="6" spans="1:6" ht="35.25" customHeight="1">
      <c r="A6" s="257"/>
      <c r="B6" s="263"/>
      <c r="C6" s="264"/>
      <c r="D6" s="502">
        <f>příjmy!H56</f>
        <v>70561000</v>
      </c>
      <c r="E6" s="503" t="s">
        <v>132</v>
      </c>
      <c r="F6" s="260"/>
    </row>
    <row r="7" spans="1:6" ht="25.5" customHeight="1">
      <c r="A7" s="257"/>
      <c r="B7" s="504" t="s">
        <v>1</v>
      </c>
      <c r="C7" s="504" t="s">
        <v>60</v>
      </c>
      <c r="D7" s="505" t="s">
        <v>127</v>
      </c>
      <c r="E7" s="506" t="s">
        <v>5</v>
      </c>
      <c r="F7" s="266"/>
    </row>
    <row r="8" spans="1:6" ht="25.5" customHeight="1">
      <c r="A8" s="257"/>
      <c r="B8" s="89" t="s">
        <v>69</v>
      </c>
      <c r="C8" s="89">
        <v>0</v>
      </c>
      <c r="D8" s="90">
        <f>příjmy!H27+příjmy!H52-příjmy!G25</f>
        <v>64249000</v>
      </c>
      <c r="E8" s="91" t="s">
        <v>207</v>
      </c>
      <c r="F8" s="260"/>
    </row>
    <row r="9" spans="1:6" ht="25.5" customHeight="1">
      <c r="A9" s="257"/>
      <c r="B9" s="89" t="s">
        <v>69</v>
      </c>
      <c r="C9" s="89">
        <v>1069</v>
      </c>
      <c r="D9" s="90">
        <v>20000</v>
      </c>
      <c r="E9" s="91" t="s">
        <v>227</v>
      </c>
      <c r="F9" s="260"/>
    </row>
    <row r="10" spans="1:6" ht="25.5" customHeight="1">
      <c r="A10" s="257"/>
      <c r="B10" s="89" t="s">
        <v>69</v>
      </c>
      <c r="C10" s="89">
        <v>3612</v>
      </c>
      <c r="D10" s="90">
        <f>příjmy!H31</f>
        <v>2700000</v>
      </c>
      <c r="E10" s="93" t="s">
        <v>38</v>
      </c>
      <c r="F10" s="260"/>
    </row>
    <row r="11" spans="1:6" ht="25.5" customHeight="1">
      <c r="A11" s="257"/>
      <c r="B11" s="89" t="s">
        <v>69</v>
      </c>
      <c r="C11" s="89">
        <v>3613</v>
      </c>
      <c r="D11" s="90">
        <f>příjmy!H34</f>
        <v>330000</v>
      </c>
      <c r="E11" s="91" t="s">
        <v>164</v>
      </c>
      <c r="F11" s="260"/>
    </row>
    <row r="12" spans="1:6" ht="25.5" customHeight="1">
      <c r="A12" s="257"/>
      <c r="B12" s="89" t="s">
        <v>69</v>
      </c>
      <c r="C12" s="89">
        <v>3632</v>
      </c>
      <c r="D12" s="90">
        <v>2000</v>
      </c>
      <c r="E12" s="91" t="s">
        <v>234</v>
      </c>
      <c r="F12" s="260"/>
    </row>
    <row r="13" spans="1:6" ht="25.5" customHeight="1">
      <c r="A13" s="257"/>
      <c r="B13" s="89" t="s">
        <v>69</v>
      </c>
      <c r="C13" s="89">
        <v>3639</v>
      </c>
      <c r="D13" s="90">
        <f>příjmy!H43</f>
        <v>2720000</v>
      </c>
      <c r="E13" s="93" t="s">
        <v>249</v>
      </c>
      <c r="F13" s="260"/>
    </row>
    <row r="14" spans="1:6" ht="25.5" customHeight="1">
      <c r="A14" s="257"/>
      <c r="B14" s="89" t="s">
        <v>69</v>
      </c>
      <c r="C14" s="89">
        <v>3725</v>
      </c>
      <c r="D14" s="90">
        <f>příjmy!H46</f>
        <v>170000</v>
      </c>
      <c r="E14" s="93" t="s">
        <v>242</v>
      </c>
      <c r="F14" s="260"/>
    </row>
    <row r="15" spans="1:6" ht="25.5" customHeight="1">
      <c r="A15" s="257"/>
      <c r="B15" s="89" t="s">
        <v>69</v>
      </c>
      <c r="C15" s="89">
        <v>6310</v>
      </c>
      <c r="D15" s="90">
        <f>příjmy!G48</f>
        <v>190000</v>
      </c>
      <c r="E15" s="91" t="s">
        <v>165</v>
      </c>
      <c r="F15" s="260"/>
    </row>
    <row r="16" spans="1:6" ht="25.5" customHeight="1">
      <c r="A16" s="257"/>
      <c r="B16" s="89" t="s">
        <v>69</v>
      </c>
      <c r="C16" s="89">
        <v>6330</v>
      </c>
      <c r="D16" s="90">
        <v>200000</v>
      </c>
      <c r="E16" s="91" t="s">
        <v>250</v>
      </c>
      <c r="F16" s="260"/>
    </row>
    <row r="17" spans="1:6" ht="29.25" customHeight="1">
      <c r="A17" s="257"/>
      <c r="B17" s="267"/>
      <c r="C17" s="267"/>
      <c r="D17" s="507"/>
      <c r="E17" s="267"/>
      <c r="F17" s="260"/>
    </row>
    <row r="18" spans="1:6" ht="35.25" customHeight="1">
      <c r="A18" s="257"/>
      <c r="B18" s="263"/>
      <c r="C18" s="264"/>
      <c r="D18" s="508">
        <f>'neinv.výdaje'!H205</f>
        <v>40453500</v>
      </c>
      <c r="E18" s="509" t="s">
        <v>228</v>
      </c>
      <c r="F18" s="260"/>
    </row>
    <row r="19" spans="1:6" ht="25.5" customHeight="1">
      <c r="A19" s="257"/>
      <c r="B19" s="504" t="s">
        <v>1</v>
      </c>
      <c r="C19" s="504" t="s">
        <v>60</v>
      </c>
      <c r="D19" s="505" t="s">
        <v>127</v>
      </c>
      <c r="E19" s="506" t="s">
        <v>5</v>
      </c>
      <c r="F19" s="266"/>
    </row>
    <row r="20" spans="1:6" ht="25.5" customHeight="1">
      <c r="A20" s="257"/>
      <c r="B20" s="94" t="s">
        <v>69</v>
      </c>
      <c r="C20" s="94">
        <v>2212</v>
      </c>
      <c r="D20" s="95">
        <f>'neinv.výdaje'!H8</f>
        <v>2000000</v>
      </c>
      <c r="E20" s="510" t="s">
        <v>208</v>
      </c>
      <c r="F20" s="266"/>
    </row>
    <row r="21" spans="1:6" ht="27.75" customHeight="1">
      <c r="A21" s="257"/>
      <c r="B21" s="94" t="s">
        <v>69</v>
      </c>
      <c r="C21" s="94">
        <v>2292</v>
      </c>
      <c r="D21" s="95">
        <f>'neinv.výdaje'!H11</f>
        <v>45000</v>
      </c>
      <c r="E21" s="92" t="s">
        <v>77</v>
      </c>
      <c r="F21" s="260"/>
    </row>
    <row r="22" spans="1:6" ht="27.75" customHeight="1">
      <c r="A22" s="257"/>
      <c r="B22" s="94" t="s">
        <v>69</v>
      </c>
      <c r="C22" s="94">
        <v>2310</v>
      </c>
      <c r="D22" s="95">
        <f>'neinv.výdaje'!H13</f>
        <v>40000</v>
      </c>
      <c r="E22" s="92" t="s">
        <v>15</v>
      </c>
      <c r="F22" s="260"/>
    </row>
    <row r="23" spans="1:6" ht="27.75" customHeight="1">
      <c r="A23" s="257"/>
      <c r="B23" s="94" t="s">
        <v>69</v>
      </c>
      <c r="C23" s="94">
        <v>2321</v>
      </c>
      <c r="D23" s="95">
        <f>'neinv.výdaje'!H15</f>
        <v>45000</v>
      </c>
      <c r="E23" s="92" t="s">
        <v>24</v>
      </c>
      <c r="F23" s="260"/>
    </row>
    <row r="24" spans="1:6" ht="27.75" customHeight="1">
      <c r="A24" s="257"/>
      <c r="B24" s="94" t="s">
        <v>69</v>
      </c>
      <c r="C24" s="94">
        <v>3111</v>
      </c>
      <c r="D24" s="95">
        <f>'neinv.výdaje'!H18</f>
        <v>1510000</v>
      </c>
      <c r="E24" s="92" t="s">
        <v>25</v>
      </c>
      <c r="F24" s="260"/>
    </row>
    <row r="25" spans="1:6" ht="27.75" customHeight="1">
      <c r="A25" s="257"/>
      <c r="B25" s="94" t="s">
        <v>69</v>
      </c>
      <c r="C25" s="94">
        <v>3113</v>
      </c>
      <c r="D25" s="95">
        <f>'neinv.výdaje'!H20</f>
        <v>1195000</v>
      </c>
      <c r="E25" s="92" t="s">
        <v>29</v>
      </c>
      <c r="F25" s="260"/>
    </row>
    <row r="26" spans="1:6" ht="27.75" customHeight="1">
      <c r="A26" s="257"/>
      <c r="B26" s="94" t="s">
        <v>69</v>
      </c>
      <c r="C26" s="94">
        <v>3314</v>
      </c>
      <c r="D26" s="95">
        <f>'neinv.výdaje'!H24</f>
        <v>12500</v>
      </c>
      <c r="E26" s="92" t="s">
        <v>31</v>
      </c>
      <c r="F26" s="260"/>
    </row>
    <row r="27" spans="1:6" ht="27.75" customHeight="1">
      <c r="A27" s="257"/>
      <c r="B27" s="94" t="s">
        <v>69</v>
      </c>
      <c r="C27" s="94">
        <v>3326</v>
      </c>
      <c r="D27" s="95">
        <f>'neinv.výdaje'!H29</f>
        <v>908000</v>
      </c>
      <c r="E27" s="92" t="s">
        <v>210</v>
      </c>
      <c r="F27" s="260"/>
    </row>
    <row r="28" spans="1:6" ht="27.75" customHeight="1">
      <c r="A28" s="257"/>
      <c r="B28" s="94" t="s">
        <v>69</v>
      </c>
      <c r="C28" s="94">
        <v>3399</v>
      </c>
      <c r="D28" s="95">
        <f>'neinv.výdaje'!H57</f>
        <v>1138000</v>
      </c>
      <c r="E28" s="92" t="s">
        <v>34</v>
      </c>
      <c r="F28" s="260"/>
    </row>
    <row r="29" spans="1:6" ht="27.75" customHeight="1">
      <c r="A29" s="257"/>
      <c r="B29" s="94" t="s">
        <v>69</v>
      </c>
      <c r="C29" s="94">
        <v>3412</v>
      </c>
      <c r="D29" s="95">
        <f>'neinv.výdaje'!H62</f>
        <v>140000</v>
      </c>
      <c r="E29" s="92" t="s">
        <v>79</v>
      </c>
      <c r="F29" s="260"/>
    </row>
    <row r="30" spans="1:6" ht="27.75" customHeight="1">
      <c r="A30" s="257"/>
      <c r="B30" s="94" t="s">
        <v>69</v>
      </c>
      <c r="C30" s="94">
        <v>3419</v>
      </c>
      <c r="D30" s="95">
        <f>'neinv.výdaje'!H64</f>
        <v>100000</v>
      </c>
      <c r="E30" s="96" t="s">
        <v>179</v>
      </c>
      <c r="F30" s="260"/>
    </row>
    <row r="31" spans="1:6" ht="27.75" customHeight="1">
      <c r="A31" s="257"/>
      <c r="B31" s="94" t="s">
        <v>69</v>
      </c>
      <c r="C31" s="94">
        <v>3429</v>
      </c>
      <c r="D31" s="95">
        <f>'neinv.výdaje'!H75</f>
        <v>190000</v>
      </c>
      <c r="E31" s="97" t="s">
        <v>116</v>
      </c>
      <c r="F31" s="260"/>
    </row>
    <row r="32" spans="1:6" ht="27.75" customHeight="1">
      <c r="A32" s="257"/>
      <c r="B32" s="94" t="s">
        <v>69</v>
      </c>
      <c r="C32" s="94">
        <v>3523</v>
      </c>
      <c r="D32" s="95">
        <f>'neinv.výdaje'!H78</f>
        <v>10000</v>
      </c>
      <c r="E32" s="97" t="s">
        <v>116</v>
      </c>
      <c r="F32" s="260"/>
    </row>
    <row r="33" spans="1:6" ht="27.75" customHeight="1">
      <c r="A33" s="257"/>
      <c r="B33" s="94" t="s">
        <v>69</v>
      </c>
      <c r="C33" s="94">
        <v>3525</v>
      </c>
      <c r="D33" s="95">
        <f>'neinv.výdaje'!H81</f>
        <v>40000</v>
      </c>
      <c r="E33" s="97" t="s">
        <v>116</v>
      </c>
      <c r="F33" s="260"/>
    </row>
    <row r="34" spans="1:6" ht="27.75" customHeight="1">
      <c r="A34" s="257"/>
      <c r="B34" s="94" t="s">
        <v>69</v>
      </c>
      <c r="C34" s="94">
        <v>3543</v>
      </c>
      <c r="D34" s="95">
        <v>15000</v>
      </c>
      <c r="E34" s="97" t="s">
        <v>116</v>
      </c>
      <c r="F34" s="260"/>
    </row>
    <row r="35" spans="1:6" ht="27.75" customHeight="1">
      <c r="A35" s="257"/>
      <c r="B35" s="94" t="s">
        <v>69</v>
      </c>
      <c r="C35" s="94">
        <v>4356</v>
      </c>
      <c r="D35" s="95">
        <f>'neinv.výdaje'!H87</f>
        <v>25000</v>
      </c>
      <c r="E35" s="97" t="s">
        <v>116</v>
      </c>
      <c r="F35" s="260"/>
    </row>
    <row r="36" spans="1:6" ht="27.75" customHeight="1">
      <c r="A36" s="257"/>
      <c r="B36" s="94" t="s">
        <v>69</v>
      </c>
      <c r="C36" s="94">
        <v>3611</v>
      </c>
      <c r="D36" s="95">
        <f>'neinv.výdaje'!H90</f>
        <v>600000</v>
      </c>
      <c r="E36" s="97" t="s">
        <v>222</v>
      </c>
      <c r="F36" s="260"/>
    </row>
    <row r="37" spans="1:6" ht="27.75" customHeight="1">
      <c r="A37" s="257"/>
      <c r="B37" s="94" t="s">
        <v>69</v>
      </c>
      <c r="C37" s="94">
        <v>3612</v>
      </c>
      <c r="D37" s="95">
        <f>'neinv.výdaje'!H101</f>
        <v>3040000</v>
      </c>
      <c r="E37" s="93" t="s">
        <v>38</v>
      </c>
      <c r="F37" s="257"/>
    </row>
    <row r="38" spans="1:6" ht="27.75" customHeight="1">
      <c r="A38" s="257"/>
      <c r="B38" s="94" t="s">
        <v>69</v>
      </c>
      <c r="C38" s="94">
        <v>3631</v>
      </c>
      <c r="D38" s="95">
        <f>'neinv.výdaje'!H106</f>
        <v>150000</v>
      </c>
      <c r="E38" s="93" t="s">
        <v>39</v>
      </c>
      <c r="F38" s="257"/>
    </row>
    <row r="39" spans="1:6" ht="27.75" customHeight="1">
      <c r="A39" s="257"/>
      <c r="B39" s="94" t="s">
        <v>69</v>
      </c>
      <c r="C39" s="94">
        <v>3632</v>
      </c>
      <c r="D39" s="95">
        <f>'neinv.výdaje'!H110</f>
        <v>515000</v>
      </c>
      <c r="E39" s="93" t="s">
        <v>205</v>
      </c>
      <c r="F39" s="257"/>
    </row>
    <row r="40" spans="1:6" ht="27.75" customHeight="1">
      <c r="A40" s="257"/>
      <c r="B40" s="94" t="s">
        <v>69</v>
      </c>
      <c r="C40" s="94">
        <v>3639</v>
      </c>
      <c r="D40" s="95">
        <f>'neinv.výdaje'!H128</f>
        <v>5160000</v>
      </c>
      <c r="E40" s="93" t="s">
        <v>103</v>
      </c>
      <c r="F40" s="257"/>
    </row>
    <row r="41" spans="1:6" ht="27.75" customHeight="1">
      <c r="A41" s="257"/>
      <c r="B41" s="94" t="s">
        <v>69</v>
      </c>
      <c r="C41" s="94">
        <v>3722</v>
      </c>
      <c r="D41" s="95">
        <f>'neinv.výdaje'!H134</f>
        <v>1350000</v>
      </c>
      <c r="E41" s="93" t="s">
        <v>47</v>
      </c>
      <c r="F41" s="257"/>
    </row>
    <row r="42" spans="1:6" ht="27.75" customHeight="1">
      <c r="A42" s="257"/>
      <c r="B42" s="94" t="s">
        <v>69</v>
      </c>
      <c r="C42" s="94">
        <v>3745</v>
      </c>
      <c r="D42" s="95">
        <f>'neinv.výdaje'!H138</f>
        <v>450000</v>
      </c>
      <c r="E42" s="93" t="s">
        <v>61</v>
      </c>
      <c r="F42" s="257"/>
    </row>
    <row r="43" spans="1:6" ht="27.75" customHeight="1">
      <c r="A43" s="257"/>
      <c r="B43" s="94" t="s">
        <v>69</v>
      </c>
      <c r="C43" s="94">
        <v>5512</v>
      </c>
      <c r="D43" s="95">
        <f>'neinv.výdaje'!H142</f>
        <v>200000</v>
      </c>
      <c r="E43" s="93" t="s">
        <v>80</v>
      </c>
      <c r="F43" s="257"/>
    </row>
    <row r="44" spans="1:6" ht="27.75" customHeight="1">
      <c r="A44" s="257"/>
      <c r="B44" s="94" t="s">
        <v>69</v>
      </c>
      <c r="C44" s="94">
        <v>6112</v>
      </c>
      <c r="D44" s="95">
        <f>'neinv.výdaje'!H150</f>
        <v>1180000</v>
      </c>
      <c r="E44" s="93" t="s">
        <v>48</v>
      </c>
      <c r="F44" s="257"/>
    </row>
    <row r="45" spans="1:6" ht="27.75" customHeight="1">
      <c r="A45" s="257"/>
      <c r="B45" s="94" t="s">
        <v>69</v>
      </c>
      <c r="C45" s="94">
        <v>6171</v>
      </c>
      <c r="D45" s="95">
        <f>'neinv.výdaje'!H185</f>
        <v>9100000</v>
      </c>
      <c r="E45" s="93" t="s">
        <v>19</v>
      </c>
      <c r="F45" s="257"/>
    </row>
    <row r="46" spans="1:6" ht="27.75" customHeight="1">
      <c r="A46" s="257"/>
      <c r="B46" s="94" t="s">
        <v>69</v>
      </c>
      <c r="C46" s="94">
        <v>6173</v>
      </c>
      <c r="D46" s="95">
        <f>'neinv.výdaje'!H204</f>
        <v>20000</v>
      </c>
      <c r="E46" s="93" t="s">
        <v>283</v>
      </c>
      <c r="F46" s="257"/>
    </row>
    <row r="47" spans="1:6" ht="27.75" customHeight="1">
      <c r="A47" s="257"/>
      <c r="B47" s="94" t="s">
        <v>69</v>
      </c>
      <c r="C47" s="94">
        <v>6310</v>
      </c>
      <c r="D47" s="95">
        <f>'neinv.výdaje'!H189</f>
        <v>25000</v>
      </c>
      <c r="E47" s="93" t="s">
        <v>62</v>
      </c>
      <c r="F47" s="257"/>
    </row>
    <row r="48" spans="1:6" ht="27.75" customHeight="1">
      <c r="A48" s="257"/>
      <c r="B48" s="94" t="s">
        <v>69</v>
      </c>
      <c r="C48" s="94">
        <v>6320</v>
      </c>
      <c r="D48" s="95">
        <f>'neinv.výdaje'!H192</f>
        <v>300000</v>
      </c>
      <c r="E48" s="93" t="s">
        <v>54</v>
      </c>
      <c r="F48" s="257"/>
    </row>
    <row r="49" spans="1:6" ht="27.75" customHeight="1">
      <c r="A49" s="257"/>
      <c r="B49" s="94" t="s">
        <v>69</v>
      </c>
      <c r="C49" s="94">
        <v>6330</v>
      </c>
      <c r="D49" s="95">
        <f>'neinv.výdaje'!H195</f>
        <v>200000</v>
      </c>
      <c r="E49" s="93" t="s">
        <v>118</v>
      </c>
      <c r="F49" s="257"/>
    </row>
    <row r="50" spans="1:6" ht="27.75" customHeight="1">
      <c r="A50" s="257"/>
      <c r="B50" s="94" t="s">
        <v>69</v>
      </c>
      <c r="C50" s="94">
        <v>6399</v>
      </c>
      <c r="D50" s="95">
        <f>'neinv.výdaje'!H200</f>
        <v>10200000</v>
      </c>
      <c r="E50" s="93" t="s">
        <v>56</v>
      </c>
      <c r="F50" s="257"/>
    </row>
    <row r="51" spans="1:6" ht="27.75" customHeight="1">
      <c r="A51" s="257"/>
      <c r="B51" s="511"/>
      <c r="C51" s="512"/>
      <c r="D51" s="268"/>
      <c r="E51" s="513" t="s">
        <v>184</v>
      </c>
      <c r="F51" s="413"/>
    </row>
    <row r="52" spans="1:6" ht="27.75" customHeight="1">
      <c r="A52" s="257"/>
      <c r="B52" s="512"/>
      <c r="C52" s="512"/>
      <c r="D52" s="514"/>
      <c r="E52" s="515"/>
      <c r="F52" s="257"/>
    </row>
    <row r="53" spans="1:6" ht="37.5" customHeight="1">
      <c r="A53" s="257"/>
      <c r="B53" s="263"/>
      <c r="C53" s="264"/>
      <c r="D53" s="508">
        <f>'inv.výdaje'!E35</f>
        <v>97700000</v>
      </c>
      <c r="E53" s="509" t="s">
        <v>166</v>
      </c>
      <c r="F53" s="257"/>
    </row>
    <row r="54" spans="1:6" ht="33" customHeight="1">
      <c r="A54" s="257"/>
      <c r="B54" s="94" t="s">
        <v>1</v>
      </c>
      <c r="C54" s="94" t="s">
        <v>60</v>
      </c>
      <c r="D54" s="95" t="s">
        <v>127</v>
      </c>
      <c r="E54" s="510" t="s">
        <v>5</v>
      </c>
      <c r="F54" s="257"/>
    </row>
    <row r="55" spans="1:6" ht="33" customHeight="1">
      <c r="A55" s="257"/>
      <c r="B55" s="94" t="s">
        <v>69</v>
      </c>
      <c r="C55" s="94">
        <v>2212</v>
      </c>
      <c r="D55" s="95">
        <f>'inv.výdaje'!F9</f>
        <v>8500000</v>
      </c>
      <c r="E55" s="92" t="s">
        <v>298</v>
      </c>
      <c r="F55" s="257"/>
    </row>
    <row r="56" spans="1:6" ht="33" customHeight="1">
      <c r="A56" s="257"/>
      <c r="B56" s="94" t="s">
        <v>69</v>
      </c>
      <c r="C56" s="94">
        <v>3631</v>
      </c>
      <c r="D56" s="95">
        <f>'inv.výdaje'!F13</f>
        <v>6500000</v>
      </c>
      <c r="E56" s="92" t="s">
        <v>231</v>
      </c>
      <c r="F56" s="257"/>
    </row>
    <row r="57" spans="1:6" ht="33" customHeight="1">
      <c r="A57" s="257"/>
      <c r="B57" s="94" t="s">
        <v>69</v>
      </c>
      <c r="C57" s="94">
        <v>3639</v>
      </c>
      <c r="D57" s="95">
        <f>'inv.výdaje'!F22</f>
        <v>63600000</v>
      </c>
      <c r="E57" s="92" t="s">
        <v>167</v>
      </c>
      <c r="F57" s="257"/>
    </row>
    <row r="58" spans="1:6" ht="33" customHeight="1">
      <c r="A58" s="257"/>
      <c r="B58" s="94" t="s">
        <v>69</v>
      </c>
      <c r="C58" s="94">
        <v>3111</v>
      </c>
      <c r="D58" s="95">
        <f>'inv.výdaje'!F26</f>
        <v>4500000</v>
      </c>
      <c r="E58" s="92" t="s">
        <v>259</v>
      </c>
      <c r="F58" s="257"/>
    </row>
    <row r="59" spans="1:6" ht="33" customHeight="1">
      <c r="A59" s="257"/>
      <c r="B59" s="94" t="s">
        <v>69</v>
      </c>
      <c r="C59" s="94">
        <v>3635</v>
      </c>
      <c r="D59" s="95">
        <f>'inv.výdaje'!F28</f>
        <v>300000</v>
      </c>
      <c r="E59" s="92" t="s">
        <v>299</v>
      </c>
      <c r="F59" s="257"/>
    </row>
    <row r="60" spans="1:6" ht="33" customHeight="1">
      <c r="A60" s="257"/>
      <c r="B60" s="94" t="s">
        <v>69</v>
      </c>
      <c r="C60" s="94">
        <v>3722</v>
      </c>
      <c r="D60" s="95">
        <f>'inv.výdaje'!F24</f>
        <v>2500000</v>
      </c>
      <c r="E60" s="92" t="s">
        <v>278</v>
      </c>
      <c r="F60" s="257"/>
    </row>
    <row r="61" spans="1:6" ht="33" customHeight="1">
      <c r="A61" s="257"/>
      <c r="B61" s="94" t="s">
        <v>69</v>
      </c>
      <c r="C61" s="94">
        <v>5512</v>
      </c>
      <c r="D61" s="95">
        <f>'inv.výdaje'!F11</f>
        <v>10000000</v>
      </c>
      <c r="E61" s="92" t="s">
        <v>239</v>
      </c>
      <c r="F61" s="257"/>
    </row>
    <row r="62" spans="1:6" ht="33" customHeight="1">
      <c r="A62" s="257"/>
      <c r="B62" s="94" t="s">
        <v>69</v>
      </c>
      <c r="C62" s="94">
        <v>2143</v>
      </c>
      <c r="D62" s="95">
        <f>'inv.výdaje'!F34</f>
        <v>200000</v>
      </c>
      <c r="E62" s="92" t="s">
        <v>303</v>
      </c>
      <c r="F62" s="257"/>
    </row>
    <row r="63" spans="1:6" ht="33" customHeight="1">
      <c r="A63" s="257"/>
      <c r="B63" s="94" t="s">
        <v>69</v>
      </c>
      <c r="C63" s="94">
        <v>3412</v>
      </c>
      <c r="D63" s="95">
        <f>'inv.výdaje'!F32</f>
        <v>100000</v>
      </c>
      <c r="E63" s="92" t="s">
        <v>301</v>
      </c>
      <c r="F63" s="257"/>
    </row>
    <row r="64" spans="1:6" ht="33" customHeight="1">
      <c r="A64" s="257"/>
      <c r="B64" s="94" t="s">
        <v>69</v>
      </c>
      <c r="C64" s="94">
        <v>6171</v>
      </c>
      <c r="D64" s="95">
        <f>'inv.výdaje'!F30</f>
        <v>1500000</v>
      </c>
      <c r="E64" s="92" t="s">
        <v>300</v>
      </c>
      <c r="F64" s="257"/>
    </row>
    <row r="65" spans="1:6" ht="48.75" customHeight="1">
      <c r="A65" s="257"/>
      <c r="B65" s="516"/>
      <c r="C65" s="516"/>
      <c r="D65" s="514"/>
      <c r="E65" s="517"/>
      <c r="F65" s="257"/>
    </row>
    <row r="66" spans="1:6" ht="41.25" customHeight="1">
      <c r="A66" s="257"/>
      <c r="B66" s="263"/>
      <c r="C66" s="264"/>
      <c r="D66" s="265">
        <f>D68</f>
        <v>67592500</v>
      </c>
      <c r="E66" s="269" t="s">
        <v>168</v>
      </c>
      <c r="F66" s="257"/>
    </row>
    <row r="67" spans="1:6" ht="32.25" customHeight="1">
      <c r="A67" s="257"/>
      <c r="B67" s="94" t="s">
        <v>1</v>
      </c>
      <c r="C67" s="94" t="s">
        <v>60</v>
      </c>
      <c r="D67" s="95" t="s">
        <v>127</v>
      </c>
      <c r="E67" s="510" t="s">
        <v>5</v>
      </c>
      <c r="F67" s="257"/>
    </row>
    <row r="68" spans="1:6" ht="32.25" customHeight="1">
      <c r="A68" s="257"/>
      <c r="B68" s="89">
        <v>231</v>
      </c>
      <c r="C68" s="89">
        <v>0</v>
      </c>
      <c r="D68" s="90">
        <f>D53+D18-D6</f>
        <v>67592500</v>
      </c>
      <c r="E68" s="91" t="s">
        <v>230</v>
      </c>
      <c r="F68" s="257"/>
    </row>
    <row r="69" spans="1:6" ht="27.75" customHeight="1">
      <c r="A69" s="257"/>
      <c r="B69" s="270"/>
      <c r="C69" s="270"/>
      <c r="D69" s="271"/>
      <c r="E69" s="270"/>
      <c r="F69" s="257"/>
    </row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Rozvadov</cp:lastModifiedBy>
  <cp:lastPrinted>2021-02-03T07:46:59Z</cp:lastPrinted>
  <dcterms:created xsi:type="dcterms:W3CDTF">2012-02-26T06:07:04Z</dcterms:created>
  <dcterms:modified xsi:type="dcterms:W3CDTF">2021-02-03T07:58:23Z</dcterms:modified>
  <cp:category/>
  <cp:version/>
  <cp:contentType/>
  <cp:contentStatus/>
</cp:coreProperties>
</file>